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p 6 MFETFs per Category" sheetId="1" r:id="rId5"/>
    <sheet state="visible" name="Our MFETF Model Q3 2025" sheetId="2" r:id="rId6"/>
    <sheet state="visible" name="Instructions" sheetId="3" r:id="rId7"/>
  </sheets>
  <definedNames>
    <definedName hidden="1" localSheetId="0" name="_xlnm._FilterDatabase">'Top 6 MFETFs per Category'!$A$4:$AX$609</definedName>
    <definedName hidden="1" localSheetId="0" name="Z_667889ED_13C1_4FD7_AA88_BBEC13D2DBA3_.wvu.FilterData">'Top 6 MFETFs per Category'!$A$4:$AW$609</definedName>
  </definedNames>
  <calcPr/>
  <customWorkbookViews>
    <customWorkbookView activeSheetId="0" maximized="1" windowHeight="0" windowWidth="0" guid="{667889ED-13C1-4FD7-AA88-BBEC13D2DBA3}" name="VizFilter View"/>
  </customWorkbookViews>
</workbook>
</file>

<file path=xl/sharedStrings.xml><?xml version="1.0" encoding="utf-8"?>
<sst xmlns="http://schemas.openxmlformats.org/spreadsheetml/2006/main" count="10726" uniqueCount="2366">
  <si>
    <t>This information should not be relied upon as investment advice, research, or a recommendation by VizWealth regarding (i) the funds, (ii) the use or suitability of the model portfolios or (iii) any security in particular. Only an investor and their financial advisor know enough about their circumstances to make an investment decision.</t>
  </si>
  <si>
    <t>The VizWealth MF/ETF MODEL BUILDER - Q3 2025</t>
  </si>
  <si>
    <t>https://vizwealth.com/</t>
  </si>
  <si>
    <t>MODEL MONEY TO INVEST</t>
  </si>
  <si>
    <t>Sleeve Total</t>
  </si>
  <si>
    <t>Equity Exposure:</t>
  </si>
  <si>
    <t>Top 5 ETFs per Category by 3yr Sharpe Ratio</t>
  </si>
  <si>
    <t>View VizWealth Search Results for:</t>
  </si>
  <si>
    <t>Alternative Exposure:</t>
  </si>
  <si>
    <t>Taxable Bond Exposure:</t>
  </si>
  <si>
    <t>Tax Free Bond Exposure:</t>
  </si>
  <si>
    <t>Funds in grey are passive index funds</t>
  </si>
  <si>
    <t>For Financial Professional Use Only - Not for Public Distribution</t>
  </si>
  <si>
    <t>Funds in yellow are our picks for Our Fund Model (next sheet)</t>
  </si>
  <si>
    <t>DUPLICATE SHEET TO MANIPUTE YOUR OWN COPY</t>
  </si>
  <si>
    <t>Return Statistics as of 8/1/2025; Sharpe Ratios as of 8/1/2025</t>
  </si>
  <si>
    <t xml:space="preserve">The VizWealth model portfolios are provided for illustrative and educational purposes only. They do not constitute personalized investment advice or an investment </t>
  </si>
  <si>
    <t>Criteria: AUM&gt;200M, ETFs &amp; Schwab Fundsy, At Least 5 years old; Top Funds (best 5 3yr sharpe ratio  funds per Category)</t>
  </si>
  <si>
    <t>Click "View" and "Category" links to research funds</t>
  </si>
  <si>
    <t xml:space="preserve">recommendation. Financial professionals using these model portfolios are responsible for making their own independent judgment regarding suitability and </t>
  </si>
  <si>
    <t xml:space="preserve">INSTRUCTIONS: </t>
  </si>
  <si>
    <t>Order #</t>
  </si>
  <si>
    <t>Symbol</t>
  </si>
  <si>
    <t>Duplicate the sheet to create and customize your own copy</t>
  </si>
  <si>
    <t>Info</t>
  </si>
  <si>
    <t>Name</t>
  </si>
  <si>
    <t>appropriateness for their clients.</t>
  </si>
  <si>
    <t>3yr Sharpe</t>
  </si>
  <si>
    <t>Category</t>
  </si>
  <si>
    <t>Expense ratio</t>
  </si>
  <si>
    <t>Update yellow cells and ensure exposures add up to 100%</t>
  </si>
  <si>
    <t>YTD return</t>
  </si>
  <si>
    <t>6mo return</t>
  </si>
  <si>
    <t>Change model ticker symbols as needed (maybe include passive ETFs and/or stocks)</t>
  </si>
  <si>
    <t>1yr return</t>
  </si>
  <si>
    <t>3yr return</t>
  </si>
  <si>
    <t>3yr max drawdown</t>
  </si>
  <si>
    <t>5yr return</t>
  </si>
  <si>
    <t>Copy/Paste either individual symbols or a model into the VizWealth TickerBox</t>
  </si>
  <si>
    <t>5yr Sharpe</t>
  </si>
  <si>
    <t>5yr max drawdown</t>
  </si>
  <si>
    <t>5yr RoMaD</t>
  </si>
  <si>
    <t>VIEW Entire Model:</t>
  </si>
  <si>
    <t>6mo fund flow (millions)</t>
  </si>
  <si>
    <t># of holdings</t>
  </si>
  <si>
    <t>Total aum (millions)</t>
  </si>
  <si>
    <t>Sec yield</t>
  </si>
  <si>
    <t>Dividend yield ttm</t>
  </si>
  <si>
    <t>viz Model</t>
  </si>
  <si>
    <t>1yr Category Rank</t>
  </si>
  <si>
    <t>3yr Category Rank</t>
  </si>
  <si>
    <t>3yr standard deviation</t>
  </si>
  <si>
    <t>Investing involves risk, including possible loss of principal. Asset allocation and diversification do not guarantee protection against market risk, loss of principal, or</t>
  </si>
  <si>
    <t>Beta</t>
  </si>
  <si>
    <t>Broad Asset Class</t>
  </si>
  <si>
    <t>Prospectus benchmark</t>
  </si>
  <si>
    <t>Weighted avg PE ratio</t>
  </si>
  <si>
    <t>Inception date</t>
  </si>
  <si>
    <t>Max manager tenure</t>
  </si>
  <si>
    <t>Min manager tenure</t>
  </si>
  <si>
    <t>Last ex dividend date</t>
  </si>
  <si>
    <t>Dividend</t>
  </si>
  <si>
    <t>Dividend frequency</t>
  </si>
  <si>
    <t>Exchange Name</t>
  </si>
  <si>
    <t>Proxy Index</t>
  </si>
  <si>
    <t>Category Num</t>
  </si>
  <si>
    <t>Ipo date</t>
  </si>
  <si>
    <t>Market cap (millions)</t>
  </si>
  <si>
    <t>Effective duration</t>
  </si>
  <si>
    <t>Avg quality score</t>
  </si>
  <si>
    <t>volatility of returns.</t>
  </si>
  <si>
    <t>Yield to maturity</t>
  </si>
  <si>
    <t>Current yield</t>
  </si>
  <si>
    <t>Consesus rating</t>
  </si>
  <si>
    <t>Chart</t>
  </si>
  <si>
    <t>Category slug</t>
  </si>
  <si>
    <t>Search class</t>
  </si>
  <si>
    <t>US EQUITY FUNDS</t>
  </si>
  <si>
    <t>Click here to see full model on VizWealth</t>
  </si>
  <si>
    <t xml:space="preserve">Information regarding specific funds included in the model portfolios is available in the respective fund's prospectus or summary prospectus, accessible through the </t>
  </si>
  <si>
    <t>Header</t>
  </si>
  <si>
    <t>fund company's website. Investors should carefully review the investment objectives, risks, charges, and expenses detailed in these documents before investing.</t>
  </si>
  <si>
    <t>SPMO</t>
  </si>
  <si>
    <t xml:space="preserve">Model portfolio allocations and information may change at any time and do not guarantee future results. Actual performance and characteristics of portfolios derived </t>
  </si>
  <si>
    <t>Invesco S&amp;P 500 Momentum ETF</t>
  </si>
  <si>
    <t>↑ Copy/Paste full model portfollio above into VizWealth TickerBox to analyze</t>
  </si>
  <si>
    <t>from the VizWealth model portfolios may materially differ from the illustrative models provided.</t>
  </si>
  <si>
    <t>↓ Copy/paste one or more symbols below into the VizWealth TickerBox to view and analyze individual funds</t>
  </si>
  <si>
    <t>vPick</t>
  </si>
  <si>
    <t>US Equity</t>
  </si>
  <si>
    <t>S&amp;P 500 TR USD</t>
  </si>
  <si>
    <t>Quarterly</t>
  </si>
  <si>
    <t>New York Stock Exchange Arca</t>
  </si>
  <si>
    <t>SPY</t>
  </si>
  <si>
    <t>-</t>
  </si>
  <si>
    <t>EQUITY MODEL SLEEVE</t>
  </si>
  <si>
    <t>https://vizwealth.com/v/SPMO%2CSPY/2023/t/cy_4!25?show=&amp;align=true</t>
  </si>
  <si>
    <t>Investors indirectly bear fund expenses related to portfolio assets allocated to funds, in addition to any applicable advisory fees.</t>
  </si>
  <si>
    <t>Amount to Deploy:</t>
  </si>
  <si>
    <t>large-blend</t>
  </si>
  <si>
    <t>Equities</t>
  </si>
  <si>
    <t>This material does not constitute specific legal, tax, or accounting advice. Investors should consult qualified professionals for this type of guidance.</t>
  </si>
  <si>
    <t>Large Blend</t>
  </si>
  <si>
    <t>AIVSX</t>
  </si>
  <si>
    <t>American Funds Investment Co of America A</t>
  </si>
  <si>
    <t>$ to invest</t>
  </si>
  <si>
    <t>Alloc in Sleeve</t>
  </si>
  <si>
    <t/>
  </si>
  <si>
    <t>vizChart vs Benchmark</t>
  </si>
  <si>
    <t>Fund mgr's profile</t>
  </si>
  <si>
    <t>Expense Ratio</t>
  </si>
  <si>
    <t>3Y Sharpe</t>
  </si>
  <si>
    <t>Date Added</t>
  </si>
  <si>
    <t xml:space="preserve">© 2025 Fair Capital, Inc.  All Rights Reserved. 
</t>
  </si>
  <si>
    <t xml:space="preserve">Protected by US &amp; International Patents. </t>
  </si>
  <si>
    <t>https://vizwealth.com/v/AIVSX%2CSPY/2023/t/cy_4!25?show=&amp;align=true</t>
  </si>
  <si>
    <t>FGRTX</t>
  </si>
  <si>
    <t xml:space="preserve">VIZWEALTH and FAIR CAPITAL are trademarks of Fair Capital, Inc. </t>
  </si>
  <si>
    <t>Fidelity Mega Cap Stock Fund</t>
  </si>
  <si>
    <t xml:space="preserve">The information contained herein: (1) is proprietary to Fair Capital and/or its content providers; (2) may not be copied or distributed; </t>
  </si>
  <si>
    <t>Russell Top 200 TR USD</t>
  </si>
  <si>
    <t>Semi-Annually</t>
  </si>
  <si>
    <t>https://vizwealth.com/v/FGRTX%2CSPY/2023/t/cy_4!25?show=&amp;align=true</t>
  </si>
  <si>
    <t xml:space="preserve">and (3) is not warranted to be accurate, complete or timely. Neither Fair Capital nor its content providers are responsible for any damages or losses arising from any </t>
  </si>
  <si>
    <t>DYNF</t>
  </si>
  <si>
    <t>iShares US Equity Factor Rotation Active ETF</t>
  </si>
  <si>
    <t>MSCI USA NR USD</t>
  </si>
  <si>
    <t>use of this information. Past performance is no guarantee of future results. By using our site, you agree to our</t>
  </si>
  <si>
    <t>https://vizwealth.com/v/DYNF%2CSPY/2023/t/cy_4!25?show=&amp;align=true</t>
  </si>
  <si>
    <t>Privacy Policy</t>
  </si>
  <si>
    <t>FFLC</t>
  </si>
  <si>
    <t>Fidelity Fundamental Large Cap Core ETF</t>
  </si>
  <si>
    <t>and</t>
  </si>
  <si>
    <t>Terms of Use</t>
  </si>
  <si>
    <t>BATS</t>
  </si>
  <si>
    <t>SIXA</t>
  </si>
  <si>
    <t>https://vizwealth.com/v/FFLC%2CSPY/2023/t/cy_4!25?show=&amp;align=true</t>
  </si>
  <si>
    <t>TOP 5 ETFs per Category Sheet:</t>
  </si>
  <si>
    <t>FMILX</t>
  </si>
  <si>
    <t>Fidelity New Millennium Fund</t>
  </si>
  <si>
    <t>Yearly</t>
  </si>
  <si>
    <t>https://vizwealth.com/v/FMILX%2CSPY/2023/t/cy_4!25?show=&amp;align=true</t>
  </si>
  <si>
    <t>VOO</t>
  </si>
  <si>
    <t>Vanguard 500 Index Fund ETF</t>
  </si>
  <si>
    <t>FSMD</t>
  </si>
  <si>
    <t>Passive</t>
  </si>
  <si>
    <t>https://vizwealth.com/v/VOO%2CSPY/2023/t/cy_4!25?show=&amp;align=true</t>
  </si>
  <si>
    <t>FCNTX</t>
  </si>
  <si>
    <t>Fidelity Contrafund</t>
  </si>
  <si>
    <t>IWF</t>
  </si>
  <si>
    <t>https://vizwealth.com/v/FCNTX%2CIWF/2023/t/cy_4!25?show=&amp;align=true</t>
  </si>
  <si>
    <t>SDVY</t>
  </si>
  <si>
    <t>large-growth</t>
  </si>
  <si>
    <t>Large Growth</t>
  </si>
  <si>
    <t>FINSX</t>
  </si>
  <si>
    <t>Fidelity Advisor New Insights Fund I</t>
  </si>
  <si>
    <t>https://vizwealth.com/v/FINSX%2CIWF/2023/t/cy_4!25?show=&amp;align=true</t>
  </si>
  <si>
    <t>TMFC</t>
  </si>
  <si>
    <t>Motley Fool 100 Index ETF</t>
  </si>
  <si>
    <t>Motley Fool 100 TR USD</t>
  </si>
  <si>
    <t>https://vizwealth.com/v/TMFC%2CIWF/2023/t/cy_4!25?show=&amp;align=true</t>
  </si>
  <si>
    <t>IDMO</t>
  </si>
  <si>
    <t>GVIP</t>
  </si>
  <si>
    <t>Goldman Sachs Hedge Industry VIP ETF</t>
  </si>
  <si>
    <t>https://vizwealth.com/v/GVIP%2CIWF/2023/t/cy_4!25?show=&amp;align=true</t>
  </si>
  <si>
    <t>GARP</t>
  </si>
  <si>
    <t>iShares MSCI USA Quality GARP ETF</t>
  </si>
  <si>
    <t>JIESX</t>
  </si>
  <si>
    <t>MSCI USA Quality GARP Select NR USD</t>
  </si>
  <si>
    <t>https://vizwealth.com/v/GARP%2CIWF/2023/t/cy_4!25?show=&amp;align=true</t>
  </si>
  <si>
    <t>iShares Russell 1000 Growth</t>
  </si>
  <si>
    <t>Russell 1000 Growth TR USD</t>
  </si>
  <si>
    <t>https://vizwealth.com/v/IWF%2CIWF/2023/t/cy_4!25?show=&amp;align=true</t>
  </si>
  <si>
    <t>ETC 6 Meridian Mega Cap Equity ETF</t>
  </si>
  <si>
    <t>EDIV</t>
  </si>
  <si>
    <t>Out ETF Model Q2 2025 Sheet</t>
  </si>
  <si>
    <t>Monthly</t>
  </si>
  <si>
    <t>IWD</t>
  </si>
  <si>
    <t>https://vizwealth.com/v/SIXA%2CIWD/2023/t/cy_4!25?show=&amp;align=true</t>
  </si>
  <si>
    <t>large-value</t>
  </si>
  <si>
    <t>Large Value</t>
  </si>
  <si>
    <t>GOODX</t>
  </si>
  <si>
    <t>GoodHaven Fund</t>
  </si>
  <si>
    <t>https://vizwealth.com/v/GOODX%2CIWD/2023/t/cy_4!25?show=&amp;align=true</t>
  </si>
  <si>
    <t>EICOX</t>
  </si>
  <si>
    <t>CFIMX</t>
  </si>
  <si>
    <t>Clipper Fund</t>
  </si>
  <si>
    <t>https://vizwealth.com/v/CFIMX%2CIWD/2023/t/cy_4!25?show=&amp;align=true</t>
  </si>
  <si>
    <t>DQIRX</t>
  </si>
  <si>
    <t>BNY Mellon Equity Income Fund I</t>
  </si>
  <si>
    <t>https://vizwealth.com/v/DQIRX%2CIWD/2023/t/cy_4!25?show=&amp;align=true</t>
  </si>
  <si>
    <t>DUSA</t>
  </si>
  <si>
    <t>Davis Select US Equity ETF</t>
  </si>
  <si>
    <t>VIEW Equity Model:</t>
  </si>
  <si>
    <t>https://vizwealth.com/v/DUSA%2CIWD/2023/t/cy_4!25?show=&amp;align=true</t>
  </si>
  <si>
    <t>Copy/Paste Model to VizWealth TickerBox</t>
  </si>
  <si>
    <t>EPS</t>
  </si>
  <si>
    <t>WisdomTree US LargeCap Fund</t>
  </si>
  <si>
    <t>ALTERNATIVE MODEL SLEEVE</t>
  </si>
  <si>
    <t>Amount to Deploy</t>
  </si>
  <si>
    <t>https://vizwealth.com/v/EPS%2CIWD/2023/t/cy_4!25?show=&amp;align=true</t>
  </si>
  <si>
    <t>iShares Russell 1000 Value ETF</t>
  </si>
  <si>
    <t>Russell 1000 Value TR USD</t>
  </si>
  <si>
    <t>QLEIX</t>
  </si>
  <si>
    <t>https://vizwealth.com/v/IWD%2CIWD/2023/t/cy_4!25?show=&amp;align=true</t>
  </si>
  <si>
    <t>GENIX</t>
  </si>
  <si>
    <t>Gotham Enhanced Return Fund Institutional</t>
  </si>
  <si>
    <t>Alternative</t>
  </si>
  <si>
    <t>IWR</t>
  </si>
  <si>
    <t>https://vizwealth.com/v/GENIX%2CIWR/2023/t/cy_4!25?show=&amp;align=true</t>
  </si>
  <si>
    <t>mid-cap-blend</t>
  </si>
  <si>
    <t>Mid-Cap Blend</t>
  </si>
  <si>
    <t>XMMO</t>
  </si>
  <si>
    <t>Invesco S&amp;P MidCap Momentum ETF</t>
  </si>
  <si>
    <t>S&amp;P Composite 1500 TR USD</t>
  </si>
  <si>
    <t>https://vizwealth.com/v/XMMO%2CIWR/2023/t/cy_4!25?show=&amp;align=true</t>
  </si>
  <si>
    <t>QMNIX</t>
  </si>
  <si>
    <t>FTZIX</t>
  </si>
  <si>
    <t>FullerThaler Behavioral Unconstrained E Fd Inst</t>
  </si>
  <si>
    <t>Russell 3000 TR USD</t>
  </si>
  <si>
    <t>https://vizwealth.com/v/FTZIX%2CIWR/2023/t/cy_4!25?show=&amp;align=true</t>
  </si>
  <si>
    <t>VFMO</t>
  </si>
  <si>
    <t>Vanguard US Momentum Factor ETF</t>
  </si>
  <si>
    <t>BDMIX</t>
  </si>
  <si>
    <t>https://vizwealth.com/v/VFMO%2CIWR/2023/t/cy_4!25?show=&amp;align=true</t>
  </si>
  <si>
    <t>XMHQ</t>
  </si>
  <si>
    <t>Invesco S&amp;P MidCap Quality ETF</t>
  </si>
  <si>
    <t>https://vizwealth.com/v/XMHQ%2CIWR/2023/t/cy_4!25?show=&amp;align=true</t>
  </si>
  <si>
    <t>VIEW Alternative Model:</t>
  </si>
  <si>
    <t>FMIUX</t>
  </si>
  <si>
    <t>FMI Common Stock Fund Institutional</t>
  </si>
  <si>
    <t>Russell 2000 TR USD</t>
  </si>
  <si>
    <t>TAXABLE BOND MODEL SLEEVE</t>
  </si>
  <si>
    <t>https://vizwealth.com/v/FMIUX%2CIWR/2023/t/cy_4!25?show=&amp;align=true</t>
  </si>
  <si>
    <t>iShares Russell Mid-Cap ETF</t>
  </si>
  <si>
    <t>PYTRX</t>
  </si>
  <si>
    <t>Russell Mid Cap TR USD</t>
  </si>
  <si>
    <t>https://vizwealth.com/v/IWR%2CIWR/2023/t/cy_4!25?show=&amp;align=true</t>
  </si>
  <si>
    <t>MXXIX</t>
  </si>
  <si>
    <t>Marsico Midcap Growth Focus Fund Investor</t>
  </si>
  <si>
    <t>IWP</t>
  </si>
  <si>
    <t>https://vizwealth.com/v/MXXIX%2CIWP/2023/t/cy_4!25?show=&amp;align=true</t>
  </si>
  <si>
    <t>mid-cap-growth</t>
  </si>
  <si>
    <t>IGIB</t>
  </si>
  <si>
    <t>Mid-Cap Growth</t>
  </si>
  <si>
    <t>FGSIX</t>
  </si>
  <si>
    <t>Federated Hermes MDT Mid Cap Growth Fund Inst</t>
  </si>
  <si>
    <t>https://vizwealth.com/v/FGSIX%2CIWP/2023/t/cy_4!25?show=&amp;align=true</t>
  </si>
  <si>
    <t>SPYGX</t>
  </si>
  <si>
    <t>Spyglass Growth Fund Institutional</t>
  </si>
  <si>
    <t>PGBIX</t>
  </si>
  <si>
    <t>Russell Mid Cap Growth TR USD</t>
  </si>
  <si>
    <t>https://vizwealth.com/v/SPYGX%2CIWP/2023/t/cy_4!25?show=&amp;align=true</t>
  </si>
  <si>
    <t>iShares Russell Mid-Cap Growth ETF</t>
  </si>
  <si>
    <t>https://vizwealth.com/v/IWP%2CIWP/2023/t/cy_4!25?show=&amp;align=true</t>
  </si>
  <si>
    <t>VIEW Taxable Bond Model:</t>
  </si>
  <si>
    <t>FPX</t>
  </si>
  <si>
    <t>First Trust US Equity Opportunities ETF</t>
  </si>
  <si>
    <t>MUNI BOND MODEL SLEEVE</t>
  </si>
  <si>
    <t>https://vizwealth.com/v/FPX%2CIWP/2023/t/cy_4!25?show=&amp;align=true</t>
  </si>
  <si>
    <t>BTMIX</t>
  </si>
  <si>
    <t>VOT</t>
  </si>
  <si>
    <t>Vanguard Mid-Cap Growth Index Fund ETF</t>
  </si>
  <si>
    <t>DJ US Total Stock Market TR USD</t>
  </si>
  <si>
    <t>https://vizwealth.com/v/VOT%2CIWP/2023/t/cy_4!25?show=&amp;align=true</t>
  </si>
  <si>
    <t>AUSF</t>
  </si>
  <si>
    <t>Global X Adaptive US Factor ETF</t>
  </si>
  <si>
    <t>MUNI</t>
  </si>
  <si>
    <t>IWS</t>
  </si>
  <si>
    <t>https://vizwealth.com/v/AUSF%2CIWS/2023/t/cy_4!25?show=&amp;align=true</t>
  </si>
  <si>
    <t>mid-cap-value</t>
  </si>
  <si>
    <t>Mid-Cap Value</t>
  </si>
  <si>
    <t>WTV</t>
  </si>
  <si>
    <t>WisdomTree US Value Fund</t>
  </si>
  <si>
    <t>BMQIX</t>
  </si>
  <si>
    <t>https://vizwealth.com/v/WTV%2CIWS/2023/t/cy_4!25?show=&amp;align=true</t>
  </si>
  <si>
    <t>VUSE</t>
  </si>
  <si>
    <t>Vident US Equity Strategy ETF</t>
  </si>
  <si>
    <t>https://vizwealth.com/v/VUSE%2CIWS/2023/t/cy_4!25?show=&amp;align=true</t>
  </si>
  <si>
    <t>NQVRX</t>
  </si>
  <si>
    <t>Nuveen Multi Cap Value Fund I</t>
  </si>
  <si>
    <t>VIEW Muni Bond Model:</t>
  </si>
  <si>
    <t>https://vizwealth.com/v/NQVRX%2CIWS/2023/t/cy_4!25?show=&amp;align=true</t>
  </si>
  <si>
    <t>Smart Beta Model</t>
  </si>
  <si>
    <t>BBUS</t>
  </si>
  <si>
    <t>VVOAX</t>
  </si>
  <si>
    <t>Invesco Value Opportunities Fund A</t>
  </si>
  <si>
    <t>JPMorgan BetaBuilders US Equity ETF</t>
  </si>
  <si>
    <t>AVLV</t>
  </si>
  <si>
    <t>Avantis US Large Cap Value ETF</t>
  </si>
  <si>
    <t>IJR</t>
  </si>
  <si>
    <t>Small Blend</t>
  </si>
  <si>
    <t>iShares Core S&amp;P Small-Cap ETF</t>
  </si>
  <si>
    <t>DFSV</t>
  </si>
  <si>
    <t>Small Value</t>
  </si>
  <si>
    <t>DFA Dimensional US Small Cap Value ETF</t>
  </si>
  <si>
    <t>BBIN</t>
  </si>
  <si>
    <t>Foreign Large Blend</t>
  </si>
  <si>
    <t>JPMorgan BetaBuilders International Equity ETF</t>
  </si>
  <si>
    <t>DFIV</t>
  </si>
  <si>
    <t>https://vizwealth.com/v/VVOAX%2CIWS/2023/t/cy_4!25?show=&amp;align=true</t>
  </si>
  <si>
    <t>Foreign Large Value</t>
  </si>
  <si>
    <t>DFA Dimensional International Value ETF</t>
  </si>
  <si>
    <t>AVDV</t>
  </si>
  <si>
    <t>Foreign Small/Mid Value</t>
  </si>
  <si>
    <t>Avantis International Small Cap Value ETF</t>
  </si>
  <si>
    <t>AVES</t>
  </si>
  <si>
    <t>Diversified Emerging Mkts</t>
  </si>
  <si>
    <t>Avantis Emerging Markets Value ETF</t>
  </si>
  <si>
    <t>DFAE</t>
  </si>
  <si>
    <t>DFA Dimensional Emerging Core Equity Market ETF</t>
  </si>
  <si>
    <t>DFAPX</t>
  </si>
  <si>
    <t>Intermediate Core Bond</t>
  </si>
  <si>
    <t>DFA Investment Grade Portfolio</t>
  </si>
  <si>
    <t>VFIDX</t>
  </si>
  <si>
    <t>HWAIX</t>
  </si>
  <si>
    <t>Corporate Bond</t>
  </si>
  <si>
    <t>Vanguard Intermediate-Term Investment-Grade Fd Adm</t>
  </si>
  <si>
    <t>Hotchkis &amp; Wiley Value Opportunities Fund I</t>
  </si>
  <si>
    <t>DFGBX</t>
  </si>
  <si>
    <t>Global Bond-USD Hedged</t>
  </si>
  <si>
    <t>DFA Five-Year Global Fixed Income Portfolio Inst</t>
  </si>
  <si>
    <t>IF(ISNUMBER(MATCH(B80, 'Our MF/ETF Model Q3 2025'!$B$19:$B$100, 0)), "vPick", "")</t>
  </si>
  <si>
    <t>https://vizwealth.com/v/HWAIX%2CIWS/2023/t/cy_4!25?show=&amp;align=true</t>
  </si>
  <si>
    <t>iShares Russell Mid-Cap Value ETF</t>
  </si>
  <si>
    <t>Russell Mid Cap Value TR USD</t>
  </si>
  <si>
    <t>https://vizwealth.com/v/IWS%2CIWS/2023/t/cy_4!25?show=&amp;align=true</t>
  </si>
  <si>
    <t>HIMDX</t>
  </si>
  <si>
    <t>Hennessy Cornerstone Mid Cap 30 Fund Institutional</t>
  </si>
  <si>
    <t>IWM</t>
  </si>
  <si>
    <t>https://vizwealth.com/v/HIMDX%2CIWM/2023/t/cy_4!25?show=&amp;align=true</t>
  </si>
  <si>
    <t>small-blend</t>
  </si>
  <si>
    <t>HFCGX</t>
  </si>
  <si>
    <t>Hennessy Cornerstone Growth Fund Investor</t>
  </si>
  <si>
    <t>https://vizwealth.com/v/HFCGX%2CIWM/2023/t/cy_4!25?show=&amp;align=true</t>
  </si>
  <si>
    <t>TSMNX</t>
  </si>
  <si>
    <t>Nuveen Quant Small/Mid Cap Equity Fund I</t>
  </si>
  <si>
    <t>https://vizwealth.com/v/TSMNX%2CIWM/2023/t/cy_4!25?show=&amp;align=true</t>
  </si>
  <si>
    <t>XSMO</t>
  </si>
  <si>
    <t>Invesco S&amp;P SmallCap Momentum ETF</t>
  </si>
  <si>
    <t>https://vizwealth.com/v/XSMO%2CIWM/2023/t/cy_4!25?show=&amp;align=true</t>
  </si>
  <si>
    <t>SMLF</t>
  </si>
  <si>
    <t>iShares US Small-Cap Equity Factor ETF</t>
  </si>
  <si>
    <t>S&amp;P Total Market TR USD</t>
  </si>
  <si>
    <t>https://vizwealth.com/v/SMLF%2CIWM/2023/t/cy_4!25?show=&amp;align=true</t>
  </si>
  <si>
    <t>Fidelity Small-Mid Multifactor ETF</t>
  </si>
  <si>
    <t>Fidelity Small-Mid Multifactor TR USD</t>
  </si>
  <si>
    <t>https://vizwealth.com/v/FSMD%2CIWM/2023/t/cy_4!25?show=&amp;align=true</t>
  </si>
  <si>
    <t>iShares Russell 2000 ETF</t>
  </si>
  <si>
    <t>https://vizwealth.com/v/IWM%2CIWM/2023/t/cy_4!25?show=&amp;align=true</t>
  </si>
  <si>
    <t>NEAIX</t>
  </si>
  <si>
    <t>Needham Aggressive Growth Fund Instl</t>
  </si>
  <si>
    <t>Russell 2000 Growth TR USD</t>
  </si>
  <si>
    <t>IWO</t>
  </si>
  <si>
    <t>https://vizwealth.com/v/NEAIX%2CIWO/2023/t/cy_4!25?show=&amp;align=true</t>
  </si>
  <si>
    <t>small-growth</t>
  </si>
  <si>
    <t>Small Growth</t>
  </si>
  <si>
    <t>CMSCX</t>
  </si>
  <si>
    <t>Columbia Small Cap Growth Fund I</t>
  </si>
  <si>
    <t>https://vizwealth.com/v/CMSCX%2CIWO/2023/t/cy_4!25?show=&amp;align=true</t>
  </si>
  <si>
    <t>FTXSX</t>
  </si>
  <si>
    <t>FullerThaler Behavioral Sml-Cp Growth Fund Inst</t>
  </si>
  <si>
    <t>https://vizwealth.com/v/FTXSX%2CIWO/2023/t/cy_4!25?show=&amp;align=true</t>
  </si>
  <si>
    <t>JSMD</t>
  </si>
  <si>
    <t>Janus Henderson Small/Mid Cap Growth Alpha ETF</t>
  </si>
  <si>
    <t>NASDAQ</t>
  </si>
  <si>
    <t>https://vizwealth.com/v/JSMD%2CIWO/2023/t/cy_4!25?show=&amp;align=true</t>
  </si>
  <si>
    <t>FYC</t>
  </si>
  <si>
    <t>First Trust Small Cap Growth AlphaDEX Fund</t>
  </si>
  <si>
    <t>NASDAQ AlphaDEX(R) SC Growth TR USD</t>
  </si>
  <si>
    <t>https://vizwealth.com/v/FYC%2CIWO/2023/t/cy_4!25?show=&amp;align=true</t>
  </si>
  <si>
    <t>ISCG</t>
  </si>
  <si>
    <t>iShares Morningstar Small-Cap Growth ETF</t>
  </si>
  <si>
    <t>Morningstar US Market TR USD</t>
  </si>
  <si>
    <t>https://vizwealth.com/v/ISCG%2CIWO/2023/t/cy_4!25?show=&amp;align=true</t>
  </si>
  <si>
    <t>iShares Russell 2000 Growth ETF</t>
  </si>
  <si>
    <t>https://vizwealth.com/v/IWO%2CIWO/2023/t/cy_4!25?show=&amp;align=true</t>
  </si>
  <si>
    <t>AVALX</t>
  </si>
  <si>
    <t>Aegis Value Fund I</t>
  </si>
  <si>
    <t>S&amp;P SmallCap 600 Pure Value TR USD</t>
  </si>
  <si>
    <t>IWN</t>
  </si>
  <si>
    <t>https://vizwealth.com/v/AVALX%2CIWN/2023/t/cy_4!25?show=&amp;align=true</t>
  </si>
  <si>
    <t>small-value</t>
  </si>
  <si>
    <t>First Trust SMID Cap Rising Dividend Achievers ETF</t>
  </si>
  <si>
    <t>NASDAQ US SMID Rising Div Achvrs TR USD</t>
  </si>
  <si>
    <t>https://vizwealth.com/v/SDVY%2CIWN/2023/t/cy_4!25?show=&amp;align=true</t>
  </si>
  <si>
    <t>QRSVX</t>
  </si>
  <si>
    <t>FPA Queens Road Small Cap Value Fund Investor</t>
  </si>
  <si>
    <t>https://vizwealth.com/v/QRSVX%2CIWN/2023/t/cy_4!25?show=&amp;align=true</t>
  </si>
  <si>
    <t>AATIX</t>
  </si>
  <si>
    <t>Ancora/Thelen Small-Mid Cap Fund I</t>
  </si>
  <si>
    <t>Russell 2500 TR USD</t>
  </si>
  <si>
    <t>https://vizwealth.com/v/AATIX%2CIWN/2023/t/cy_4!25?show=&amp;align=true</t>
  </si>
  <si>
    <t>RFV</t>
  </si>
  <si>
    <t>Invesco S&amp;P MidCap 400 Pure Value ETF</t>
  </si>
  <si>
    <t>https://vizwealth.com/v/RFV%2CIWN/2023/t/cy_4!25?show=&amp;align=true</t>
  </si>
  <si>
    <t>XMVM</t>
  </si>
  <si>
    <t>Invesco S&amp;P MidCap Value with Momentum ETF</t>
  </si>
  <si>
    <t>https://vizwealth.com/v/XMVM%2CIWN/2023/t/cy_4!25?show=&amp;align=true</t>
  </si>
  <si>
    <t>iShares Russell 2000 Value ETF</t>
  </si>
  <si>
    <t>Russell 2000 Value TR USD</t>
  </si>
  <si>
    <t>https://vizwealth.com/v/IWN%2CIWN/2023/t/cy_4!25?show=&amp;align=true</t>
  </si>
  <si>
    <t>INTERNATIONAL EQUITY FUNDS</t>
  </si>
  <si>
    <t>Invesco S&amp;P Intl Developed Momentum ETF</t>
  </si>
  <si>
    <t>International Equity</t>
  </si>
  <si>
    <t>MSCI EAFE NR USD</t>
  </si>
  <si>
    <t>EFA</t>
  </si>
  <si>
    <t>https://vizwealth.com/v/IDMO%2CEFA/2023/t/cy_4!25?show=&amp;align=true</t>
  </si>
  <si>
    <t>foreign-large-blend</t>
  </si>
  <si>
    <t>HEFA</t>
  </si>
  <si>
    <t>iShares Currency Hedged MSCI EAFE ETF</t>
  </si>
  <si>
    <t>MSCI ACWI Ex USA NR USD</t>
  </si>
  <si>
    <t>https://vizwealth.com/v/HEFA%2CEFA/2023/t/cy_4!25?show=&amp;align=true</t>
  </si>
  <si>
    <t>SICNX</t>
  </si>
  <si>
    <t>Schwab International Core Equity Fund</t>
  </si>
  <si>
    <t>https://vizwealth.com/v/SICNX%2CEFA/2023/t/cy_4!25?show=&amp;align=true</t>
  </si>
  <si>
    <t>SSHQX</t>
  </si>
  <si>
    <t>State Street Hedged Internatl Developed Eq Idx K</t>
  </si>
  <si>
    <t>https://vizwealth.com/v/SSHQX%2CEFA/2023/t/cy_4!25?show=&amp;align=true</t>
  </si>
  <si>
    <t>DBEF</t>
  </si>
  <si>
    <t>Xtrackers MSCI EAFE Hedged Equity ETF</t>
  </si>
  <si>
    <t>MSCI EAFE 100% Hedged NR USD</t>
  </si>
  <si>
    <t>https://vizwealth.com/v/DBEF%2CEFA/2023/t/cy_4!25?show=&amp;align=true</t>
  </si>
  <si>
    <t>TGVIX</t>
  </si>
  <si>
    <t>Thornburg International Equity Fund I</t>
  </si>
  <si>
    <t>https://vizwealth.com/v/TGVIX%2CEFA/2023/t/cy_4!25?show=&amp;align=true</t>
  </si>
  <si>
    <t>iShares MSCI EAFE ETF</t>
  </si>
  <si>
    <t>https://vizwealth.com/v/EFA%2CEFA/2023/t/cy_4!25?show=&amp;align=true</t>
  </si>
  <si>
    <t>APHIX</t>
  </si>
  <si>
    <t>Artisan International Fund Institutional</t>
  </si>
  <si>
    <t>EFG</t>
  </si>
  <si>
    <t>https://vizwealth.com/v/APHIX%2CEFG/2023/t/cy_4!25?show=&amp;align=true</t>
  </si>
  <si>
    <t>foreign-large-growth</t>
  </si>
  <si>
    <t>Foreign Large Growth</t>
  </si>
  <si>
    <t>PIZ</t>
  </si>
  <si>
    <t>Invesco Dorsey Wright Developed Markets Mo ETF</t>
  </si>
  <si>
    <t>https://vizwealth.com/v/PIZ%2CEFG/2023/t/cy_4!25?show=&amp;align=true</t>
  </si>
  <si>
    <t>AIMOX</t>
  </si>
  <si>
    <t>AQR International Momentum Style Fund I</t>
  </si>
  <si>
    <t>MSCI World ex USA NR USD</t>
  </si>
  <si>
    <t>https://vizwealth.com/v/AIMOX%2CEFG/2023/t/cy_4!25?show=&amp;align=true</t>
  </si>
  <si>
    <t>GSIMX</t>
  </si>
  <si>
    <t>Goldman Sachs GQG Partners International Oppt Inst</t>
  </si>
  <si>
    <t>https://vizwealth.com/v/GSIMX%2CEFG/2023/t/cy_4!25?show=&amp;align=true</t>
  </si>
  <si>
    <t>IDHQ</t>
  </si>
  <si>
    <t>Invesco S&amp;P Internatnl Developed Quality ETF</t>
  </si>
  <si>
    <t>S&amp;P Quality Develop xUS Large Mid NR USD</t>
  </si>
  <si>
    <t>https://vizwealth.com/v/IDHQ%2CEFG/2023/t/cy_4!25?show=&amp;align=true</t>
  </si>
  <si>
    <t>IHDG</t>
  </si>
  <si>
    <t>WisdomTree International Hedged Qual Dividend Gro</t>
  </si>
  <si>
    <t>MSCI EAFE NR LCL</t>
  </si>
  <si>
    <t>https://vizwealth.com/v/IHDG%2CEFG/2023/t/cy_4!25?show=&amp;align=true</t>
  </si>
  <si>
    <t>iShares MSCI EAFE Growth ETF</t>
  </si>
  <si>
    <t>https://vizwealth.com/v/EFG%2CEFG/2023/t/cy_4!25?show=&amp;align=true</t>
  </si>
  <si>
    <t>LVHI</t>
  </si>
  <si>
    <t>Franklin Intl Low Volatility High Dividend Index</t>
  </si>
  <si>
    <t>EFV</t>
  </si>
  <si>
    <t>https://vizwealth.com/v/LVHI%2CEFV/2023/t/cy_4!25?show=&amp;align=true</t>
  </si>
  <si>
    <t>foreign-large-value</t>
  </si>
  <si>
    <t>GMOIX</t>
  </si>
  <si>
    <t>GMO International Equity Fund III</t>
  </si>
  <si>
    <t>https://vizwealth.com/v/GMOIX%2CEFV/2023/t/cy_4!25?show=&amp;align=true</t>
  </si>
  <si>
    <t>JPMorgan Developed International Value Fund I</t>
  </si>
  <si>
    <t>https://vizwealth.com/v/JIESX%2CEFV/2023/t/cy_4!25?show=&amp;align=true</t>
  </si>
  <si>
    <t>BIIEX</t>
  </si>
  <si>
    <t>Brandes International Equity Fund I</t>
  </si>
  <si>
    <t>https://vizwealth.com/v/BIIEX%2CEFV/2023/t/cy_4!25?show=&amp;align=true</t>
  </si>
  <si>
    <t>DDWM</t>
  </si>
  <si>
    <t>WisdomTree Dynamic International Equity Fund</t>
  </si>
  <si>
    <t>https://vizwealth.com/v/DDWM%2CEFV/2023/t/cy_4!25?show=&amp;align=true</t>
  </si>
  <si>
    <t>IVLU</t>
  </si>
  <si>
    <t>iShares MSCI Intl Value Factor ETF</t>
  </si>
  <si>
    <t>https://vizwealth.com/v/IVLU%2CEFV/2023/t/cy_4!25?show=&amp;align=true</t>
  </si>
  <si>
    <t>iShares MSCI EAFE Value ETF</t>
  </si>
  <si>
    <t>https://vizwealth.com/v/EFV%2CEFV/2023/t/cy_4!25?show=&amp;align=true</t>
  </si>
  <si>
    <t>TISVX</t>
  </si>
  <si>
    <t>Transamerica International Small Cap Value I</t>
  </si>
  <si>
    <t>https://vizwealth.com/v/TISVX%2CEFA/2023/t/cy_4!25?show=&amp;align=true</t>
  </si>
  <si>
    <t>foreign-small-mid-blend</t>
  </si>
  <si>
    <t>Foreign Small/Mid Blend</t>
  </si>
  <si>
    <t>NAPIX</t>
  </si>
  <si>
    <t>Voya Multi-Manager International Small Cap Fund I</t>
  </si>
  <si>
    <t>https://vizwealth.com/v/NAPIX%2CEFA/2023/t/cy_4!25?show=&amp;align=true</t>
  </si>
  <si>
    <t>GICIX</t>
  </si>
  <si>
    <t>Goldman Sachs Intl Small Cap Insights Fund Inst</t>
  </si>
  <si>
    <t>MSCI EAFE IMI NR USD</t>
  </si>
  <si>
    <t>https://vizwealth.com/v/GICIX%2CEFA/2023/t/cy_4!25?show=&amp;align=true</t>
  </si>
  <si>
    <t>ISCF</t>
  </si>
  <si>
    <t>iShares Intl Small Cap Equity Factor ETF</t>
  </si>
  <si>
    <t>S&amp;P Developed Ex US BMI TR USD</t>
  </si>
  <si>
    <t>https://vizwealth.com/v/ISCF%2CEFA/2023/t/cy_4!25?show=&amp;align=true</t>
  </si>
  <si>
    <t>SCHC</t>
  </si>
  <si>
    <t>Schwab International Small-Cap Equity ETF</t>
  </si>
  <si>
    <t>FTSE Dvlp Small Cap Ex US Liquid NR USD</t>
  </si>
  <si>
    <t>https://vizwealth.com/v/SCHC%2CEFA/2023/t/cy_4!25?show=&amp;align=true</t>
  </si>
  <si>
    <t>VSS</t>
  </si>
  <si>
    <t>Vanguard FTSE All-World ex-US Small-Cap Index ETF</t>
  </si>
  <si>
    <t>FTSE Global All Cap ex US TR USD</t>
  </si>
  <si>
    <t>https://vizwealth.com/v/VSS%2CEFA/2023/t/cy_4!25?show=&amp;align=true</t>
  </si>
  <si>
    <t>ISCIX</t>
  </si>
  <si>
    <t>Federated Hermes Intl Small-Mid Company Fd Inst</t>
  </si>
  <si>
    <t>MSCI ACWI Ex USA SMID NR USD</t>
  </si>
  <si>
    <t>https://vizwealth.com/v/ISCIX%2CEFA/2023/t/cy_4!25?show=&amp;align=true</t>
  </si>
  <si>
    <t>foreign-small-mid-growth</t>
  </si>
  <si>
    <t>Foreign Small/Mid Growth</t>
  </si>
  <si>
    <t>OBIIX</t>
  </si>
  <si>
    <t>Oberweis International Opportunities Fund Inst</t>
  </si>
  <si>
    <t>https://vizwealth.com/v/OBIIX%2CEFA/2023/t/cy_4!25?show=&amp;align=true</t>
  </si>
  <si>
    <t>DRIOX</t>
  </si>
  <si>
    <t>Driehaus International Small Cap Growth Fund</t>
  </si>
  <si>
    <t>https://vizwealth.com/v/DRIOX%2CEFA/2023/t/cy_4!25?show=&amp;align=true</t>
  </si>
  <si>
    <t>BISMX</t>
  </si>
  <si>
    <t>Brandes International Small Cap Equity Fund I</t>
  </si>
  <si>
    <t>MSCI ACWI Ex USA Small NR USD</t>
  </si>
  <si>
    <t>https://vizwealth.com/v/BISMX%2CEFA/2023/t/cy_4!25?show=&amp;align=true</t>
  </si>
  <si>
    <t>foreign-small-mid-value</t>
  </si>
  <si>
    <t>CIISX</t>
  </si>
  <si>
    <t>Causeway International Small Cap Fund Inst</t>
  </si>
  <si>
    <t>MSCI ACWI Ex USA IMI NR USD</t>
  </si>
  <si>
    <t>https://vizwealth.com/v/CIISX%2CEFA/2023/t/cy_4!25?show=&amp;align=true</t>
  </si>
  <si>
    <t>GVAL</t>
  </si>
  <si>
    <t>Cambria Global Value ETF</t>
  </si>
  <si>
    <t>MSCI ACWI NR USD</t>
  </si>
  <si>
    <t>https://vizwealth.com/v/GVAL%2CEFA/2023/t/cy_4!25?show=&amp;align=true</t>
  </si>
  <si>
    <t>KGGIX</t>
  </si>
  <si>
    <t>Kopernik Global All-Cap Fund I</t>
  </si>
  <si>
    <t>https://vizwealth.com/v/KGGIX%2CEFA/2023/t/cy_4!25?show=&amp;align=true</t>
  </si>
  <si>
    <t>https://vizwealth.com/v/AVDV%2CEFA/2023/t/cy_4!25?show=&amp;align=true</t>
  </si>
  <si>
    <t>DDLS</t>
  </si>
  <si>
    <t>WisdomTree Dynamic International SmallCap Eq Fund</t>
  </si>
  <si>
    <t>MSCI EAFE Small Cap NR USD</t>
  </si>
  <si>
    <t>https://vizwealth.com/v/DDLS%2CEFA/2023/t/cy_4!25?show=&amp;align=true</t>
  </si>
  <si>
    <t>SPDR S&amp;P Emerging Markets Dividend ETF</t>
  </si>
  <si>
    <t>S&amp;P EM Dividend Opportunities NR USD</t>
  </si>
  <si>
    <t>EEM</t>
  </si>
  <si>
    <t>https://vizwealth.com/v/EDIV%2CEEM/2023/t/cy_4!25?show=&amp;align=true</t>
  </si>
  <si>
    <t>diversified-emerging-mkts</t>
  </si>
  <si>
    <t>Eaton Vance Emerging and Frontier Countries Eq I</t>
  </si>
  <si>
    <t>MSCI EM NR USD</t>
  </si>
  <si>
    <t>https://vizwealth.com/v/EICOX%2CEEM/2023/t/cy_4!25?show=&amp;align=true</t>
  </si>
  <si>
    <t>CEMFX</t>
  </si>
  <si>
    <t>Cullen Emerging Markets High Dividend Fund I</t>
  </si>
  <si>
    <t>https://vizwealth.com/v/CEMFX%2CEEM/2023/t/cy_4!25?show=&amp;align=true</t>
  </si>
  <si>
    <t>PEIFX</t>
  </si>
  <si>
    <t>PIMCO RAE Emerging Markets Fund Inst</t>
  </si>
  <si>
    <t>https://vizwealth.com/v/PEIFX%2CEEM/2023/t/cy_4!25?show=&amp;align=true</t>
  </si>
  <si>
    <t>FDEM</t>
  </si>
  <si>
    <t>Fidelity Emerging Markets Multifactor ETF</t>
  </si>
  <si>
    <t>Fidelity Targeted Emerg Mkts Fac NR USD</t>
  </si>
  <si>
    <t>https://vizwealth.com/v/FDEM%2CEEM/2023/t/cy_4!25?show=&amp;align=true</t>
  </si>
  <si>
    <t>EYLD</t>
  </si>
  <si>
    <t>Cambria Emerging Shareholder Yield ETF</t>
  </si>
  <si>
    <t>https://vizwealth.com/v/EYLD%2CEEM/2023/t/cy_4!25?show=&amp;align=true</t>
  </si>
  <si>
    <t>iShares MSCI Emerging Markets ETF</t>
  </si>
  <si>
    <t>https://vizwealth.com/v/EEM%2CEEM/2023/t/cy_4!25?show=&amp;align=true</t>
  </si>
  <si>
    <t>FPBFX</t>
  </si>
  <si>
    <t>Fidelity Pacific Basin Fund</t>
  </si>
  <si>
    <t>MSCI AC Pacific NR USD</t>
  </si>
  <si>
    <t>VPL</t>
  </si>
  <si>
    <t>https://vizwealth.com/v/FPBFX%2CVPL/2023/t/cy_4!25?show=&amp;align=true</t>
  </si>
  <si>
    <t>diversified-pacific-asia</t>
  </si>
  <si>
    <t>Diversified Pacific/Asia</t>
  </si>
  <si>
    <t>IPAC</t>
  </si>
  <si>
    <t>iShares Core MSCI Pacific ETF</t>
  </si>
  <si>
    <t>https://vizwealth.com/v/IPAC%2CVPL/2023/t/cy_4!25?show=&amp;align=true</t>
  </si>
  <si>
    <t>VPADX</t>
  </si>
  <si>
    <t>Vanguard Pacific Stock Index Fund Admiral</t>
  </si>
  <si>
    <t>https://vizwealth.com/v/VPADX%2CVPL/2023/t/cy_4!25?show=&amp;align=true</t>
  </si>
  <si>
    <t>Vanguard Pacific Stock Index Fund ETF</t>
  </si>
  <si>
    <t>https://vizwealth.com/v/VPL%2CVPL/2023/t/cy_4!25?show=&amp;align=true</t>
  </si>
  <si>
    <t>MPACX</t>
  </si>
  <si>
    <t>Matthews Asia Growth Fund Investor</t>
  </si>
  <si>
    <t>MSCI AC Asia Pacific NR USD</t>
  </si>
  <si>
    <t>https://vizwealth.com/v/MPACX%2CVPL/2023/t/cy_4!25?show=&amp;align=true</t>
  </si>
  <si>
    <t>FERIX</t>
  </si>
  <si>
    <t>Fidelity Advisor Emerging Asia Fund I</t>
  </si>
  <si>
    <t>MSCI AC Asia Ex Japan NR USD</t>
  </si>
  <si>
    <t>https://vizwealth.com/v/FERIX%2CEFA/2023/t/cy_4!25?show=&amp;align=true</t>
  </si>
  <si>
    <t>pacific-asia-ex-japan-stk</t>
  </si>
  <si>
    <t>Pacific/Asia ex-Japan Stk</t>
  </si>
  <si>
    <t>FSEAX</t>
  </si>
  <si>
    <t>Fidelity Emerging Asia Fund</t>
  </si>
  <si>
    <t>https://vizwealth.com/v/FSEAX%2CEFA/2023/t/cy_4!25?show=&amp;align=true</t>
  </si>
  <si>
    <t>AIA</t>
  </si>
  <si>
    <t>iShares Asia 50 ETF</t>
  </si>
  <si>
    <t>S&amp;P Asia 50TM Capped TR USD</t>
  </si>
  <si>
    <t>https://vizwealth.com/v/AIA%2CEFA/2023/t/cy_4!25?show=&amp;align=true</t>
  </si>
  <si>
    <t>GMF</t>
  </si>
  <si>
    <t>SPDR S&amp;P Emerging Asia Pacific ETF</t>
  </si>
  <si>
    <t>https://vizwealth.com/v/GMF%2CEFA/2023/t/cy_4!25?show=&amp;align=true</t>
  </si>
  <si>
    <t>EEMA</t>
  </si>
  <si>
    <t>iShares MSCI Emerging Markets Asia ETF</t>
  </si>
  <si>
    <t>MSCI EM Asia Custom Capped NR USD</t>
  </si>
  <si>
    <t>https://vizwealth.com/v/EEMA%2CEFA/2023/t/cy_4!25?show=&amp;align=true</t>
  </si>
  <si>
    <t>MATFX</t>
  </si>
  <si>
    <t>Matthews Asia Innovators Fund Investor</t>
  </si>
  <si>
    <t>https://vizwealth.com/v/MATFX%2CEFA/2023/t/cy_4!25?show=&amp;align=true</t>
  </si>
  <si>
    <t>BAFHX</t>
  </si>
  <si>
    <t>Brown Advisory-WMC Strategic European Eqty Fd Inst</t>
  </si>
  <si>
    <t>MSCI Europe NR USD</t>
  </si>
  <si>
    <t>VGK</t>
  </si>
  <si>
    <t>https://vizwealth.com/v/BAFHX%2CVGK/2023/t/cy_4!25?show=&amp;align=true</t>
  </si>
  <si>
    <t>europe-stock</t>
  </si>
  <si>
    <t>Europe Stock</t>
  </si>
  <si>
    <t>VEUVX</t>
  </si>
  <si>
    <t>JPMorgan Europe Dynamic Fund R6</t>
  </si>
  <si>
    <t>https://vizwealth.com/v/VEUVX%2CVGK/2023/t/cy_4!25?show=&amp;align=true</t>
  </si>
  <si>
    <t>FEZ</t>
  </si>
  <si>
    <t>SPDR EURO STOXX 50 ETF</t>
  </si>
  <si>
    <t>https://vizwealth.com/v/FEZ%2CVGK/2023/t/cy_4!25?show=&amp;align=true</t>
  </si>
  <si>
    <t>HEZU</t>
  </si>
  <si>
    <t>iShares Currency Hedged MSCI Eurozone ETF</t>
  </si>
  <si>
    <t>https://vizwealth.com/v/HEZU%2CVGK/2023/t/cy_4!25?show=&amp;align=true</t>
  </si>
  <si>
    <t>FDD</t>
  </si>
  <si>
    <t>First Trust STOXX European Select Dividend Idx Fd</t>
  </si>
  <si>
    <t>STOXX Europe Select Dividend 30 NR USD</t>
  </si>
  <si>
    <t>https://vizwealth.com/v/FDD%2CVGK/2023/t/cy_4!25?show=&amp;align=true</t>
  </si>
  <si>
    <t>FIEUX</t>
  </si>
  <si>
    <t>Fidelity Europe Fund</t>
  </si>
  <si>
    <t>https://vizwealth.com/v/FIEUX%2CVGK/2023/t/cy_4!25?show=&amp;align=true</t>
  </si>
  <si>
    <t>Vanguard European Stock Index Fund ETF</t>
  </si>
  <si>
    <t>https://vizwealth.com/v/VGK%2CVGK/2023/t/cy_4!25?show=&amp;align=true</t>
  </si>
  <si>
    <t>DXJ</t>
  </si>
  <si>
    <t>WisdomTree Japan Hedged Equity Fund</t>
  </si>
  <si>
    <t>MSCI Japan NR LCL</t>
  </si>
  <si>
    <t>EWJ</t>
  </si>
  <si>
    <t>https://vizwealth.com/v/DXJ%2CEWJ/2023/t/cy_4!25?show=&amp;align=true</t>
  </si>
  <si>
    <t>japan-stock</t>
  </si>
  <si>
    <t>Japan Stock</t>
  </si>
  <si>
    <t>HEWJ</t>
  </si>
  <si>
    <t>iShares Currency Hedged MSCI Japan ETF</t>
  </si>
  <si>
    <t>https://vizwealth.com/v/HEWJ%2CEWJ/2023/t/cy_4!25?show=&amp;align=true</t>
  </si>
  <si>
    <t>DBJP</t>
  </si>
  <si>
    <t>Xtrackers MSCI Japan Hedged Equity ETF</t>
  </si>
  <si>
    <t>MSCI Japan 100% hedged to USD NR USD</t>
  </si>
  <si>
    <t>https://vizwealth.com/v/DBJP%2CEWJ/2023/t/cy_4!25?show=&amp;align=true</t>
  </si>
  <si>
    <t>DFJSX</t>
  </si>
  <si>
    <t>DFA Japanese Small Company Portfolio Institutional</t>
  </si>
  <si>
    <t>MSCI Japan NR USD</t>
  </si>
  <si>
    <t>https://vizwealth.com/v/DFJSX%2CEWJ/2023/t/cy_4!25?show=&amp;align=true</t>
  </si>
  <si>
    <t>FJSCX</t>
  </si>
  <si>
    <t>Fidelity Japan Smaller Companies Fund</t>
  </si>
  <si>
    <t>Russell/Nomura Mid Small TR JPY</t>
  </si>
  <si>
    <t>https://vizwealth.com/v/FJSCX%2CEWJ/2023/t/cy_4!25?show=&amp;align=true</t>
  </si>
  <si>
    <t>HJPIX</t>
  </si>
  <si>
    <t>Hennessy Japan Fund Institutional</t>
  </si>
  <si>
    <t>Russell/Nomura Total Market TR USD</t>
  </si>
  <si>
    <t>https://vizwealth.com/v/HJPIX%2CEWJ/2023/t/cy_4!25?show=&amp;align=true</t>
  </si>
  <si>
    <t>iShares MSCI Japan ETF</t>
  </si>
  <si>
    <t>https://vizwealth.com/v/EWJ%2CEWJ/2023/t/cy_4!25?show=&amp;align=true</t>
  </si>
  <si>
    <t>SMIN</t>
  </si>
  <si>
    <t>iShares MSCI India Small-Cap ETF</t>
  </si>
  <si>
    <t>MSCI India Small NR USD</t>
  </si>
  <si>
    <t>INDA</t>
  </si>
  <si>
    <t>https://vizwealth.com/v/SMIN%2CINDA/2023/t/cy_4!25?show=&amp;align=true</t>
  </si>
  <si>
    <t>india-equity</t>
  </si>
  <si>
    <t>India Equity</t>
  </si>
  <si>
    <t>EPI</t>
  </si>
  <si>
    <t>WisdomTree India Earnings Fund</t>
  </si>
  <si>
    <t>MSCI India NR USD</t>
  </si>
  <si>
    <t>https://vizwealth.com/v/EPI%2CINDA/2023/t/cy_4!25?show=&amp;align=true</t>
  </si>
  <si>
    <t>INCO</t>
  </si>
  <si>
    <t>Columbia India Consumer ETF</t>
  </si>
  <si>
    <t>https://vizwealth.com/v/INCO%2CINDA/2023/t/cy_4!25?show=&amp;align=true</t>
  </si>
  <si>
    <t>ETGIX</t>
  </si>
  <si>
    <t>Eaton Vance Greater India Fund A</t>
  </si>
  <si>
    <t>https://vizwealth.com/v/ETGIX%2CINDA/2023/t/cy_4!25?show=&amp;align=true</t>
  </si>
  <si>
    <t>INDIX</t>
  </si>
  <si>
    <t>ALPS/Kotak India ESG Fund I</t>
  </si>
  <si>
    <t>MSCI India GR USD</t>
  </si>
  <si>
    <t>https://vizwealth.com/v/INDIX%2CINDA/2023/t/cy_4!25?show=&amp;align=true</t>
  </si>
  <si>
    <t>MINDX</t>
  </si>
  <si>
    <t>Matthews India Fund Investor</t>
  </si>
  <si>
    <t>https://vizwealth.com/v/MINDX%2CINDA/2023/t/cy_4!25?show=&amp;align=true</t>
  </si>
  <si>
    <t>iShares MSCI India ETF</t>
  </si>
  <si>
    <t>https://vizwealth.com/v/INDA%2CINDA/2023/t/cy_4!25?show=&amp;align=true</t>
  </si>
  <si>
    <t>FLTW</t>
  </si>
  <si>
    <t>Franklin FTSE Taiwan ETF</t>
  </si>
  <si>
    <t>FTSE Taiwan (US RIC) NR USD</t>
  </si>
  <si>
    <t>FXI</t>
  </si>
  <si>
    <t>https://vizwealth.com/v/FLTW%2CFXI/2023/t/cy_4!25?show=&amp;align=true</t>
  </si>
  <si>
    <t>china-region</t>
  </si>
  <si>
    <t>China Region</t>
  </si>
  <si>
    <t>EWT</t>
  </si>
  <si>
    <t>iShares MSCI Taiwan ETF</t>
  </si>
  <si>
    <t>https://vizwealth.com/v/EWT%2CFXI/2023/t/cy_4!25?show=&amp;align=true</t>
  </si>
  <si>
    <t>FHKCX</t>
  </si>
  <si>
    <t>Fidelity China Region Fund</t>
  </si>
  <si>
    <t>MSCI Golden Dragon NR USD</t>
  </si>
  <si>
    <t>https://vizwealth.com/v/FHKCX%2CFXI/2023/t/cy_4!25?show=&amp;align=true</t>
  </si>
  <si>
    <t>iShares China Large-Cap ETF</t>
  </si>
  <si>
    <t>FTSE Emerging All Cap TR USD</t>
  </si>
  <si>
    <t>https://vizwealth.com/v/FXI%2CFXI/2023/t/cy_4!25?show=&amp;align=true</t>
  </si>
  <si>
    <t>MCHFX</t>
  </si>
  <si>
    <t>Matthews China Fund Investor</t>
  </si>
  <si>
    <t>MSCI China NR USD</t>
  </si>
  <si>
    <t>https://vizwealth.com/v/MCHFX%2CFXI/2023/t/cy_4!25?show=&amp;align=true</t>
  </si>
  <si>
    <t>SLAFX</t>
  </si>
  <si>
    <t>DWS Latin America Equity Fund S</t>
  </si>
  <si>
    <t>MSCI EM Latin America NR USD</t>
  </si>
  <si>
    <t>ILF</t>
  </si>
  <si>
    <t>https://vizwealth.com/v/SLAFX%2CILF/2023/t/cy_4!25?show=&amp;align=true</t>
  </si>
  <si>
    <t>latin-america-stock</t>
  </si>
  <si>
    <t>Latin America Stock</t>
  </si>
  <si>
    <t>iShares Latin America 40 ETF</t>
  </si>
  <si>
    <t>S&amp;P Latin America 40 NR USD</t>
  </si>
  <si>
    <t>https://vizwealth.com/v/ILF%2CILF/2023/t/cy_4!25?show=&amp;align=true</t>
  </si>
  <si>
    <t>PRLAX</t>
  </si>
  <si>
    <t>T Rowe Price Latin America Fund</t>
  </si>
  <si>
    <t>https://vizwealth.com/v/PRLAX%2CILF/2023/t/cy_4!25?show=&amp;align=true</t>
  </si>
  <si>
    <t>EWZ</t>
  </si>
  <si>
    <t>iShares MSCI Brazil ETF</t>
  </si>
  <si>
    <t>https://vizwealth.com/v/EWZ%2CILF/2023/t/cy_4!25?show=&amp;align=true</t>
  </si>
  <si>
    <t>GREK</t>
  </si>
  <si>
    <t>Global X MSCI Greece ETF</t>
  </si>
  <si>
    <t>MSCI All Greece Select 25-50 NR USD</t>
  </si>
  <si>
    <t>ACWI</t>
  </si>
  <si>
    <t>https://vizwealth.com/v/GREK%2CACWI/2023/t/cy_4!25?show=&amp;align=true</t>
  </si>
  <si>
    <t>miscellaneous-region</t>
  </si>
  <si>
    <t>Miscellaneous Region</t>
  </si>
  <si>
    <t>ARGT</t>
  </si>
  <si>
    <t>Global X MSCI Argentina ETF</t>
  </si>
  <si>
    <t>MSCI ALL Argentina 25/50 NR USD</t>
  </si>
  <si>
    <t>https://vizwealth.com/v/ARGT%2CACWI/2023/t/cy_4!25?show=&amp;align=true</t>
  </si>
  <si>
    <t>EWP</t>
  </si>
  <si>
    <t>iShares MSCI Spain ETF</t>
  </si>
  <si>
    <t>https://vizwealth.com/v/EWP%2CACWI/2023/t/cy_4!25?show=&amp;align=true</t>
  </si>
  <si>
    <t>FICDX</t>
  </si>
  <si>
    <t>Fidelity Canada Fund</t>
  </si>
  <si>
    <t>S&amp;P/TSX Composite TR USD</t>
  </si>
  <si>
    <t>https://vizwealth.com/v/FICDX%2CACWI/2023/t/cy_4!25?show=&amp;align=true</t>
  </si>
  <si>
    <t>FNORX</t>
  </si>
  <si>
    <t>Fidelity Nordic Fund</t>
  </si>
  <si>
    <t>FTSE Capped Nordic TR USD</t>
  </si>
  <si>
    <t>https://vizwealth.com/v/FNORX%2CACWI/2023/t/cy_4!25?show=&amp;align=true</t>
  </si>
  <si>
    <t>IOO</t>
  </si>
  <si>
    <t>iShares Global 100 ETF</t>
  </si>
  <si>
    <t>S&amp;P Global 100 NR USD</t>
  </si>
  <si>
    <t>https://vizwealth.com/v/IOO%2CACWI/2023/t/cy_4!25?show=&amp;align=true</t>
  </si>
  <si>
    <t>global-large-stock-blend</t>
  </si>
  <si>
    <t>Global Large-Stock Blend</t>
  </si>
  <si>
    <t>CFIPX</t>
  </si>
  <si>
    <t>Franklin Global Equity Fund A</t>
  </si>
  <si>
    <t>MSCI World NR USD</t>
  </si>
  <si>
    <t>https://vizwealth.com/v/CFIPX%2CACWI/2023/t/cy_4!25?show=&amp;align=true</t>
  </si>
  <si>
    <t>DWLD</t>
  </si>
  <si>
    <t>Davis Select Worldwide ETF</t>
  </si>
  <si>
    <t>https://vizwealth.com/v/DWLD%2CACWI/2023/t/cy_4!25?show=&amp;align=true</t>
  </si>
  <si>
    <t>LGCYX</t>
  </si>
  <si>
    <t>Lord Abbett Global Equity Fund I</t>
  </si>
  <si>
    <t>https://vizwealth.com/v/LGCYX%2CACWI/2023/t/cy_4!25?show=&amp;align=true</t>
  </si>
  <si>
    <t>THOIX</t>
  </si>
  <si>
    <t>Thornburg Global Opportunities Fund I</t>
  </si>
  <si>
    <t>https://vizwealth.com/v/THOIX%2CACWI/2023/t/cy_4!25?show=&amp;align=true</t>
  </si>
  <si>
    <t>TOK</t>
  </si>
  <si>
    <t>iShares MSCI Kokusai ETF</t>
  </si>
  <si>
    <t>https://vizwealth.com/v/TOK%2CACWI/2023/t/cy_4!25?show=&amp;align=true</t>
  </si>
  <si>
    <t>iShares MSCI ACWI ETF</t>
  </si>
  <si>
    <t>https://vizwealth.com/v/ACWI%2CACWI/2023/t/cy_4!25?show=&amp;align=true</t>
  </si>
  <si>
    <t>MGLBX</t>
  </si>
  <si>
    <t>Marsico Global Fund Investor</t>
  </si>
  <si>
    <t>https://vizwealth.com/v/MGLBX%2CACWI/2023/t/cy_4!25?show=&amp;align=true</t>
  </si>
  <si>
    <t>global-large-stock-growth</t>
  </si>
  <si>
    <t>Global Large-Stock Growth</t>
  </si>
  <si>
    <t>JAWWX</t>
  </si>
  <si>
    <t>Janus Henderson Global Research Fund T</t>
  </si>
  <si>
    <t>https://vizwealth.com/v/JAWWX%2CACWI/2023/t/cy_4!25?show=&amp;align=true</t>
  </si>
  <si>
    <t>MGGIX</t>
  </si>
  <si>
    <t>Morgan Stanley Institutional Global Oppty Port I</t>
  </si>
  <si>
    <t>https://vizwealth.com/v/MGGIX%2CACWI/2023/t/cy_4!25?show=&amp;align=true</t>
  </si>
  <si>
    <t>TMFG</t>
  </si>
  <si>
    <t>Motley Fool Global Opportunities ETF</t>
  </si>
  <si>
    <t>FTSE Global All Cap NR USD</t>
  </si>
  <si>
    <t>https://vizwealth.com/v/TMFG%2CACWI/2023/t/cy_4!25?show=&amp;align=true</t>
  </si>
  <si>
    <t>AQGRX</t>
  </si>
  <si>
    <t>AQR Global Equity Fund R6</t>
  </si>
  <si>
    <t>https://vizwealth.com/v/AQGRX%2CACWI/2023/t/cy_4!25?show=&amp;align=true</t>
  </si>
  <si>
    <t>global-large-stock-value</t>
  </si>
  <si>
    <t>Global Large-Stock Value</t>
  </si>
  <si>
    <t>APHGX</t>
  </si>
  <si>
    <t>Artisan Global Value Fund Institutional</t>
  </si>
  <si>
    <t>https://vizwealth.com/v/APHGX%2CACWI/2023/t/cy_4!25?show=&amp;align=true</t>
  </si>
  <si>
    <t>PGSYX</t>
  </si>
  <si>
    <t>Victory Pioneer Global Equity Fund Y</t>
  </si>
  <si>
    <t>https://vizwealth.com/v/PGSYX%2CACWI/2023/t/cy_4!25?show=&amp;align=true</t>
  </si>
  <si>
    <t>DGT</t>
  </si>
  <si>
    <t>SPDR Global Dow ETF</t>
  </si>
  <si>
    <t>https://vizwealth.com/v/DGT%2CACWI/2023/t/cy_4!25?show=&amp;align=true</t>
  </si>
  <si>
    <t>GCOW</t>
  </si>
  <si>
    <t>Pacer Global Cash Cows Dividend ETF</t>
  </si>
  <si>
    <t>FTSE All World Dev Large Cap TR USD</t>
  </si>
  <si>
    <t>https://vizwealth.com/v/GCOW%2CACWI/2023/t/cy_4!25?show=&amp;align=true</t>
  </si>
  <si>
    <t>WDIV</t>
  </si>
  <si>
    <t>SPDR S&amp;P Global Dividend ETF</t>
  </si>
  <si>
    <t>S&amp;P Global Dividend Aristocrats NR USD</t>
  </si>
  <si>
    <t>https://vizwealth.com/v/WDIV%2CACWI/2023/t/cy_4!25?show=&amp;align=true</t>
  </si>
  <si>
    <t>TAVFX</t>
  </si>
  <si>
    <t>Third Avenue Value Fund Institutional</t>
  </si>
  <si>
    <t>https://vizwealth.com/v/TAVFX%2CACWI/2023/t/cy_4!25?show=&amp;align=true</t>
  </si>
  <si>
    <t>global-small-mid-stock</t>
  </si>
  <si>
    <t>Global Small/Mid Stock</t>
  </si>
  <si>
    <t>FLKSX</t>
  </si>
  <si>
    <t>Fidelity Low-Priced Stock K6</t>
  </si>
  <si>
    <t>https://vizwealth.com/v/FLKSX%2CACWI/2023/t/cy_4!25?show=&amp;align=true</t>
  </si>
  <si>
    <t>FLPSX</t>
  </si>
  <si>
    <t>Fidelity Low-Priced Stock Fund</t>
  </si>
  <si>
    <t>https://vizwealth.com/v/FLPSX%2CACWI/2023/t/cy_4!25?show=&amp;align=true</t>
  </si>
  <si>
    <t>PSP</t>
  </si>
  <si>
    <t>Invesco Global Listed Private Equity ETF</t>
  </si>
  <si>
    <t>Sector Equity</t>
  </si>
  <si>
    <t>https://vizwealth.com/v/PSP%2CACWI/2023/t/cy_4!25?show=&amp;align=true</t>
  </si>
  <si>
    <t>ROBO</t>
  </si>
  <si>
    <t>ROBO Global Robotics and Automation Index ETF</t>
  </si>
  <si>
    <t>https://vizwealth.com/v/ROBO%2CACWI/2023/t/cy_4!25?show=&amp;align=true</t>
  </si>
  <si>
    <t>SDIV</t>
  </si>
  <si>
    <t>Global X SuperDividend ETF</t>
  </si>
  <si>
    <t>Solactive Global SuperDividend TR USD</t>
  </si>
  <si>
    <t>https://vizwealth.com/v/SDIV%2CACWI/2023/t/cy_4!25?show=&amp;align=true</t>
  </si>
  <si>
    <t>SECTOR EQUITY FUNDS</t>
  </si>
  <si>
    <t>FDLSX</t>
  </si>
  <si>
    <t>Fidelity Select Leisure Portfolio</t>
  </si>
  <si>
    <t>XLY</t>
  </si>
  <si>
    <t>https://vizwealth.com/v/FDLSX%2CXLY/2023/t/cy_4!25?show=&amp;align=true</t>
  </si>
  <si>
    <t>consumer-cyclical</t>
  </si>
  <si>
    <t>Sectors</t>
  </si>
  <si>
    <t>Consumer Cyclical</t>
  </si>
  <si>
    <t>RTH</t>
  </si>
  <si>
    <t>VanEck Retail ETF</t>
  </si>
  <si>
    <t>MVIS US Listed Retail 25 NR USD</t>
  </si>
  <si>
    <t>https://vizwealth.com/v/RTH%2CXLY/2023/t/cy_4!25?show=&amp;align=true</t>
  </si>
  <si>
    <t>IYC</t>
  </si>
  <si>
    <t>iShares US Consumer Discretionary ETF</t>
  </si>
  <si>
    <t>https://vizwealth.com/v/IYC%2CXLY/2023/t/cy_4!25?show=&amp;align=true</t>
  </si>
  <si>
    <t>FSHOX</t>
  </si>
  <si>
    <t>Fidelity Select Construction and Housing Portfolio</t>
  </si>
  <si>
    <t>https://vizwealth.com/v/FSHOX%2CXLY/2023/t/cy_4!25?show=&amp;align=true</t>
  </si>
  <si>
    <t>XHB</t>
  </si>
  <si>
    <t>SPDR S&amp;P Homebuilders ETF</t>
  </si>
  <si>
    <t>https://vizwealth.com/v/XHB%2CXLY/2023/t/cy_4!25?show=&amp;align=true</t>
  </si>
  <si>
    <t>FSRPX</t>
  </si>
  <si>
    <t>Fidelity Select Retailing Portfolio</t>
  </si>
  <si>
    <t>https://vizwealth.com/v/FSRPX%2CXLY/2023/t/cy_4!25?show=&amp;align=true</t>
  </si>
  <si>
    <t>Consumer Discretionary Select Sector SPDR Fund</t>
  </si>
  <si>
    <t>https://vizwealth.com/v/XLY%2CXLY/2023/t/cy_4!25?show=&amp;align=true</t>
  </si>
  <si>
    <t>VCSAX</t>
  </si>
  <si>
    <t>Vanguard Consumer Staples Index Fund Admiral</t>
  </si>
  <si>
    <t>MSCI US Investable Market 2500 NR USD</t>
  </si>
  <si>
    <t>XLP</t>
  </si>
  <si>
    <t>https://vizwealth.com/v/VCSAX%2CXLP/2023/t/cy_4!25?show=&amp;align=true</t>
  </si>
  <si>
    <t>consumer-defensive</t>
  </si>
  <si>
    <t>Consumer Defensive</t>
  </si>
  <si>
    <t>VDC</t>
  </si>
  <si>
    <t>Vanguard Consumer Staples Index Fund ETF</t>
  </si>
  <si>
    <t>https://vizwealth.com/v/VDC%2CXLP/2023/t/cy_4!25?show=&amp;align=true</t>
  </si>
  <si>
    <t>FSTA</t>
  </si>
  <si>
    <t>Fidelity MSCI Consumer Staples Index ETF</t>
  </si>
  <si>
    <t>https://vizwealth.com/v/FSTA%2CXLP/2023/t/cy_4!25?show=&amp;align=true</t>
  </si>
  <si>
    <t>Consumer Staples Select Sector SPDR Fund</t>
  </si>
  <si>
    <t>https://vizwealth.com/v/XLP%2CXLP/2023/t/cy_4!25?show=&amp;align=true</t>
  </si>
  <si>
    <t>FDFAX</t>
  </si>
  <si>
    <t>Fidelity Select Consumer Staples Portfolio</t>
  </si>
  <si>
    <t>https://vizwealth.com/v/FDFAX%2CXLP/2023/t/cy_4!25?show=&amp;align=true</t>
  </si>
  <si>
    <t>FBMPX</t>
  </si>
  <si>
    <t>Fidelity Select Communication Services Ptf</t>
  </si>
  <si>
    <t>XLC</t>
  </si>
  <si>
    <t>https://vizwealth.com/v/FBMPX%2CXLC/2023/t/cy_4!25?show=&amp;align=true</t>
  </si>
  <si>
    <t>communications</t>
  </si>
  <si>
    <t>Communications</t>
  </si>
  <si>
    <t>Communication Services Select Sector SPDR Fund</t>
  </si>
  <si>
    <t>https://vizwealth.com/v/XLC%2CXLC/2023/t/cy_4!25?show=&amp;align=true</t>
  </si>
  <si>
    <t>ESPO</t>
  </si>
  <si>
    <t>VanEck Video Gaming and eSports ETF</t>
  </si>
  <si>
    <t>MVIS Gbl VG &amp; eSport USD</t>
  </si>
  <si>
    <t>https://vizwealth.com/v/ESPO%2CXLC/2023/t/cy_4!25?show=&amp;align=true</t>
  </si>
  <si>
    <t>IXP</t>
  </si>
  <si>
    <t>iShares Global Comm Services ETF</t>
  </si>
  <si>
    <t>S&amp;P Glb1200ComSrv4.5/22.5/45 Ca TR USD</t>
  </si>
  <si>
    <t>https://vizwealth.com/v/IXP%2CXLC/2023/t/cy_4!25?show=&amp;align=true</t>
  </si>
  <si>
    <t>VTCAX</t>
  </si>
  <si>
    <t>Vanguard Communication Services Index Fund Admiral</t>
  </si>
  <si>
    <t>https://vizwealth.com/v/VTCAX%2CXLC/2023/t/cy_4!25?show=&amp;align=true</t>
  </si>
  <si>
    <t>PRMTX</t>
  </si>
  <si>
    <t>T Rowe Price Communications &amp; Technology Fund</t>
  </si>
  <si>
    <t>https://vizwealth.com/v/PRMTX%2CXLC/2023/t/cy_4!25?show=&amp;align=true</t>
  </si>
  <si>
    <t>FNGS</t>
  </si>
  <si>
    <t>MicroSectors FANG+ ETN</t>
  </si>
  <si>
    <t>NYSE FANG+ TR USD</t>
  </si>
  <si>
    <t>XLK</t>
  </si>
  <si>
    <t>https://vizwealth.com/v/FNGS%2CXLK/2023/t/cy_4!25?show=&amp;align=true</t>
  </si>
  <si>
    <t>technology</t>
  </si>
  <si>
    <t>Technology</t>
  </si>
  <si>
    <t>IETC</t>
  </si>
  <si>
    <t>iShares US Tech Independence Focused ETF</t>
  </si>
  <si>
    <t>https://vizwealth.com/v/IETC%2CXLK/2023/t/cy_4!25?show=&amp;align=true</t>
  </si>
  <si>
    <t>KTCAX</t>
  </si>
  <si>
    <t>DWS Science and Technology Fund A</t>
  </si>
  <si>
    <t>https://vizwealth.com/v/KTCAX%2CXLK/2023/t/cy_4!25?show=&amp;align=true</t>
  </si>
  <si>
    <t>JAGTX</t>
  </si>
  <si>
    <t>Janus Henderson Gl Tch and Innov Fd T</t>
  </si>
  <si>
    <t>https://vizwealth.com/v/JAGTX%2CXLK/2023/t/cy_4!25?show=&amp;align=true</t>
  </si>
  <si>
    <t>IGM</t>
  </si>
  <si>
    <t>iShares Expanded Tech Sector ETF</t>
  </si>
  <si>
    <t>S&amp;P North American Expd Tech Sec TR USD</t>
  </si>
  <si>
    <t>https://vizwealth.com/v/IGM%2CXLK/2023/t/cy_4!25?show=&amp;align=true</t>
  </si>
  <si>
    <t>FSELX</t>
  </si>
  <si>
    <t>Fidelity Select Semiconductors Portfolio</t>
  </si>
  <si>
    <t>https://vizwealth.com/v/FSELX%2CXLK/2023/t/cy_4!25?show=&amp;align=true</t>
  </si>
  <si>
    <t>Technology Select Sector SPDR Fund</t>
  </si>
  <si>
    <t>https://vizwealth.com/v/XLK%2CXLK/2023/t/cy_4!25?show=&amp;align=true</t>
  </si>
  <si>
    <t>EUFN</t>
  </si>
  <si>
    <t>iShares MSCI Europe Financials ETF</t>
  </si>
  <si>
    <t>XLF</t>
  </si>
  <si>
    <t>https://vizwealth.com/v/EUFN%2CXLF/2023/t/cy_4!25?show=&amp;align=true</t>
  </si>
  <si>
    <t>financial</t>
  </si>
  <si>
    <t>Financial</t>
  </si>
  <si>
    <t>IXG</t>
  </si>
  <si>
    <t>iShares Global Financials ETF</t>
  </si>
  <si>
    <t>S&amp;P Global 1200 Financials NR USD</t>
  </si>
  <si>
    <t>https://vizwealth.com/v/IXG%2CXLF/2023/t/cy_4!25?show=&amp;align=true</t>
  </si>
  <si>
    <t>IAI</t>
  </si>
  <si>
    <t>iShares US Broker-Dealers &amp; Securities Exch ETF</t>
  </si>
  <si>
    <t>DJ US Select Investment Svcs TR USD</t>
  </si>
  <si>
    <t>https://vizwealth.com/v/IAI%2CXLF/2023/t/cy_4!25?show=&amp;align=true</t>
  </si>
  <si>
    <t>FSPCX</t>
  </si>
  <si>
    <t>Fidelity Select Insurance Portfolio</t>
  </si>
  <si>
    <t>https://vizwealth.com/v/FSPCX%2CXLF/2023/t/cy_4!25?show=&amp;align=true</t>
  </si>
  <si>
    <t>FSLBX</t>
  </si>
  <si>
    <t>Fidelity Select Brokerage and Investment Mgmt Port</t>
  </si>
  <si>
    <t>https://vizwealth.com/v/FSLBX%2CXLF/2023/t/cy_4!25?show=&amp;align=true</t>
  </si>
  <si>
    <t>RPFGX</t>
  </si>
  <si>
    <t>Davis Financial Fund A</t>
  </si>
  <si>
    <t>https://vizwealth.com/v/RPFGX%2CXLF/2023/t/cy_4!25?show=&amp;align=true</t>
  </si>
  <si>
    <t>Financial Select Sector SPDR Fund</t>
  </si>
  <si>
    <t>https://vizwealth.com/v/XLF%2CXLF/2023/t/cy_4!25?show=&amp;align=true</t>
  </si>
  <si>
    <t>FBTAX</t>
  </si>
  <si>
    <t>Fidelity Advisor Biotechnology Fund A</t>
  </si>
  <si>
    <t>XLV</t>
  </si>
  <si>
    <t>https://vizwealth.com/v/FBTAX%2CXLV/2023/t/cy_4!25?show=&amp;align=true</t>
  </si>
  <si>
    <t>health</t>
  </si>
  <si>
    <t>Health</t>
  </si>
  <si>
    <t>FBDIX</t>
  </si>
  <si>
    <t>Franklin Biotechnology Discovery Fund A</t>
  </si>
  <si>
    <t>https://vizwealth.com/v/FBDIX%2CXLV/2023/t/cy_4!25?show=&amp;align=true</t>
  </si>
  <si>
    <t>FBIOX</t>
  </si>
  <si>
    <t>Fidelity Select Biotechnology Portfolio</t>
  </si>
  <si>
    <t>https://vizwealth.com/v/FBIOX%2CXLV/2023/t/cy_4!25?show=&amp;align=true</t>
  </si>
  <si>
    <t>FBT</t>
  </si>
  <si>
    <t>First Trust NYSE Arca Biotechnology Index Fund</t>
  </si>
  <si>
    <t>https://vizwealth.com/v/FBT%2CXLV/2023/t/cy_4!25?show=&amp;align=true</t>
  </si>
  <si>
    <t>PPH</t>
  </si>
  <si>
    <t>VanEck Pharmaceutical ETF</t>
  </si>
  <si>
    <t>MVIS US Listed Pharmaceutical 25 NR USD</t>
  </si>
  <si>
    <t>https://vizwealth.com/v/PPH%2CXLV/2023/t/cy_4!25?show=&amp;align=true</t>
  </si>
  <si>
    <t>IHI</t>
  </si>
  <si>
    <t>iShares US Medical Devices ETF</t>
  </si>
  <si>
    <t>DJ US Select Medical Equip TR USD</t>
  </si>
  <si>
    <t>https://vizwealth.com/v/IHI%2CXLV/2023/t/cy_4!25?show=&amp;align=true</t>
  </si>
  <si>
    <t>Health Care Select Sector SPDR Fund</t>
  </si>
  <si>
    <t>https://vizwealth.com/v/XLV%2CXLV/2023/t/cy_4!25?show=&amp;align=true</t>
  </si>
  <si>
    <t>PPA</t>
  </si>
  <si>
    <t>Invesco Aerospace &amp; Defense ETF</t>
  </si>
  <si>
    <t>XLI</t>
  </si>
  <si>
    <t>https://vizwealth.com/v/PPA%2CXLI/2023/t/cy_4!25?show=&amp;align=true</t>
  </si>
  <si>
    <t>industrials</t>
  </si>
  <si>
    <t>Industrials</t>
  </si>
  <si>
    <t>FSDAX</t>
  </si>
  <si>
    <t>Fidelity Select Defense and Aerospace Portfolio</t>
  </si>
  <si>
    <t>https://vizwealth.com/v/FSDAX%2CXLI/2023/t/cy_4!25?show=&amp;align=true</t>
  </si>
  <si>
    <t>ITA</t>
  </si>
  <si>
    <t>iShares US Aerospace &amp; Defense ETF</t>
  </si>
  <si>
    <t>DJ US Select Aerospace&amp;Defense TR USD</t>
  </si>
  <si>
    <t>https://vizwealth.com/v/ITA%2CXLI/2023/t/cy_4!25?show=&amp;align=true</t>
  </si>
  <si>
    <t>XAR</t>
  </si>
  <si>
    <t>SPDR S&amp;P Aerospace &amp; Defense ETF</t>
  </si>
  <si>
    <t>https://vizwealth.com/v/XAR%2CXLI/2023/t/cy_4!25?show=&amp;align=true</t>
  </si>
  <si>
    <t>FCYIX</t>
  </si>
  <si>
    <t>Fidelity Select Industrials Portfolio</t>
  </si>
  <si>
    <t>https://vizwealth.com/v/FCYIX%2CXLI/2023/t/cy_4!25?show=&amp;align=true</t>
  </si>
  <si>
    <t>FCLAX</t>
  </si>
  <si>
    <t>Fidelity Advisor Industrials Fund A</t>
  </si>
  <si>
    <t>https://vizwealth.com/v/FCLAX%2CXLI/2023/t/cy_4!25?show=&amp;align=true</t>
  </si>
  <si>
    <t>Industrial Select Sector SPDR Fund</t>
  </si>
  <si>
    <t>https://vizwealth.com/v/XLI%2CXLI/2023/t/cy_4!25?show=&amp;align=true</t>
  </si>
  <si>
    <t>PAVE</t>
  </si>
  <si>
    <t>Global X US Infrastructure Development ETF</t>
  </si>
  <si>
    <t>IGF</t>
  </si>
  <si>
    <t>https://vizwealth.com/v/PAVE%2CIGF/2023/t/cy_4!25?show=&amp;align=true</t>
  </si>
  <si>
    <t>infrastructure</t>
  </si>
  <si>
    <t>Infrastructure</t>
  </si>
  <si>
    <t>GRID</t>
  </si>
  <si>
    <t>First Trust NASDAQ Cln Edge Smart Grid Infra Ix Fd</t>
  </si>
  <si>
    <t>NASDAQ OMX ClnEdge SmartGridInfra TR USD</t>
  </si>
  <si>
    <t>https://vizwealth.com/v/GRID%2CIGF/2023/t/cy_4!25?show=&amp;align=true</t>
  </si>
  <si>
    <t>IFRA</t>
  </si>
  <si>
    <t>iShares US Infrastructure ETF</t>
  </si>
  <si>
    <t>NYSE FactSet US Infrastructure TR USD</t>
  </si>
  <si>
    <t>https://vizwealth.com/v/IFRA%2CIGF/2023/t/cy_4!25?show=&amp;align=true</t>
  </si>
  <si>
    <t>GLIFX</t>
  </si>
  <si>
    <t>Lazard Global Listed Infrastructure Portfolio Inst</t>
  </si>
  <si>
    <t>https://vizwealth.com/v/GLIFX%2CIGF/2023/t/cy_4!25?show=&amp;align=true</t>
  </si>
  <si>
    <t>iShares Global Infrastructure ETF</t>
  </si>
  <si>
    <t>S&amp;P Global Infrastructure NR USD</t>
  </si>
  <si>
    <t>https://vizwealth.com/v/IGF%2CIGF/2023/t/cy_4!25?show=&amp;align=true</t>
  </si>
  <si>
    <t>JEEIX</t>
  </si>
  <si>
    <t>John Hancock Infrastructure Fund I</t>
  </si>
  <si>
    <t>https://vizwealth.com/v/JEEIX%2CIGF/2023/t/cy_4!25?show=&amp;align=true</t>
  </si>
  <si>
    <t>FGIYX</t>
  </si>
  <si>
    <t>Nuveen Global Infrastructure Fund I</t>
  </si>
  <si>
    <t>https://vizwealth.com/v/FGIYX%2CIGF/2023/t/cy_4!25?show=&amp;align=true</t>
  </si>
  <si>
    <t>UTES</t>
  </si>
  <si>
    <t>Virtus Reaves Utilities ETF</t>
  </si>
  <si>
    <t>XLU</t>
  </si>
  <si>
    <t>https://vizwealth.com/v/UTES%2CXLU/2023/t/cy_4!25?show=&amp;align=true</t>
  </si>
  <si>
    <t>utilities</t>
  </si>
  <si>
    <t>Utilities</t>
  </si>
  <si>
    <t>FIUIX</t>
  </si>
  <si>
    <t>Fidelity Select Telecom and Utilities Fund</t>
  </si>
  <si>
    <t>https://vizwealth.com/v/FIUIX%2CXLU/2023/t/cy_4!25?show=&amp;align=true</t>
  </si>
  <si>
    <t>FSUTX</t>
  </si>
  <si>
    <t>Fidelity Select Utilities Portfolio</t>
  </si>
  <si>
    <t>https://vizwealth.com/v/FSUTX%2CXLU/2023/t/cy_4!25?show=&amp;align=true</t>
  </si>
  <si>
    <t>FXU</t>
  </si>
  <si>
    <t>First Trust Utilities AlphaDEX Fund</t>
  </si>
  <si>
    <t>Russell 1000 TR USD</t>
  </si>
  <si>
    <t>https://vizwealth.com/v/FXU%2CXLU/2023/t/cy_4!25?show=&amp;align=true</t>
  </si>
  <si>
    <t>FUGIX</t>
  </si>
  <si>
    <t>Fidelity Advisor Utilities Fund I</t>
  </si>
  <si>
    <t>https://vizwealth.com/v/FUGIX%2CXLU/2023/t/cy_4!25?show=&amp;align=true</t>
  </si>
  <si>
    <t>RSPU</t>
  </si>
  <si>
    <t>Invesco S&amp;P 500 Eql Wght Utilities ETF</t>
  </si>
  <si>
    <t>https://vizwealth.com/v/RSPU%2CXLU/2023/t/cy_4!25?show=&amp;align=true</t>
  </si>
  <si>
    <t>Utilities Select Sector SPDR Fund</t>
  </si>
  <si>
    <t>https://vizwealth.com/v/XLU%2CXLU/2023/t/cy_4!25?show=&amp;align=true</t>
  </si>
  <si>
    <t>BREIX</t>
  </si>
  <si>
    <t>Baron Real Estate Fund Inst</t>
  </si>
  <si>
    <t>VNQ</t>
  </si>
  <si>
    <t>https://vizwealth.com/v/BREIX%2CVNQ/2023/t/cy_4!25?show=&amp;align=true</t>
  </si>
  <si>
    <t>real-estate</t>
  </si>
  <si>
    <t>Real Estate</t>
  </si>
  <si>
    <t>BRIIX</t>
  </si>
  <si>
    <t>Baron Real Estate Income Fund Institutional</t>
  </si>
  <si>
    <t>MSCI US REIT NR USD</t>
  </si>
  <si>
    <t>https://vizwealth.com/v/BRIIX%2CVNQ/2023/t/cy_4!25?show=&amp;align=true</t>
  </si>
  <si>
    <t>USRT</t>
  </si>
  <si>
    <t>iShares Core US REIT ETF</t>
  </si>
  <si>
    <t>https://vizwealth.com/v/USRT%2CVNQ/2023/t/cy_4!25?show=&amp;align=true</t>
  </si>
  <si>
    <t>VRREX</t>
  </si>
  <si>
    <t>Virtus Duff &amp; Phelps Real Estate Securities Fd R6</t>
  </si>
  <si>
    <t>FT Wilshire 5000 TR USD</t>
  </si>
  <si>
    <t>https://vizwealth.com/v/VRREX%2CVNQ/2023/t/cy_4!25?show=&amp;align=true</t>
  </si>
  <si>
    <t>JPRE</t>
  </si>
  <si>
    <t>JPMorgan Realty Income ETF</t>
  </si>
  <si>
    <t>https://vizwealth.com/v/JPRE%2CVNQ/2023/t/cy_4!25?show=&amp;align=true</t>
  </si>
  <si>
    <t>BBRE</t>
  </si>
  <si>
    <t>JPMorgan BetaBuilders MSCI US REIT ETF</t>
  </si>
  <si>
    <t>https://vizwealth.com/v/BBRE%2CVNQ/2023/t/cy_4!25?show=&amp;align=true</t>
  </si>
  <si>
    <t>Vanguard Real Estate Index Fund ETF</t>
  </si>
  <si>
    <t>https://vizwealth.com/v/VNQ%2CVNQ/2023/t/cy_4!25?show=&amp;align=true</t>
  </si>
  <si>
    <t>TAREX</t>
  </si>
  <si>
    <t>Third Avenue Real Estate Value Fund Institutional</t>
  </si>
  <si>
    <t>FTSE EPRA Nareit Developed TR USD</t>
  </si>
  <si>
    <t>VNQI</t>
  </si>
  <si>
    <t>https://vizwealth.com/v/TAREX%2CVNQI/2023/t/cy_4!25?show=&amp;align=true</t>
  </si>
  <si>
    <t>global-real-estate</t>
  </si>
  <si>
    <t>Global Real Estate</t>
  </si>
  <si>
    <t>Vanguard Global ex-US Real Estate Index Fd ETF</t>
  </si>
  <si>
    <t>https://vizwealth.com/v/VNQI%2CVNQI/2023/t/cy_4!25?show=&amp;align=true</t>
  </si>
  <si>
    <t>VGSR</t>
  </si>
  <si>
    <t>Vert Global Sustainable Real Estate ETF</t>
  </si>
  <si>
    <t>https://vizwealth.com/v/VGSR%2CVNQI/2023/t/cy_4!25?show=&amp;align=true</t>
  </si>
  <si>
    <t>ARYNX</t>
  </si>
  <si>
    <t>American Century Global Real Estate Fund I</t>
  </si>
  <si>
    <t>S&amp;P Devlp REIT TR USD</t>
  </si>
  <si>
    <t>https://vizwealth.com/v/ARYNX%2CVNQI/2023/t/cy_4!25?show=&amp;align=true</t>
  </si>
  <si>
    <t>VGRLX</t>
  </si>
  <si>
    <t>Vanguard Global ex-US Real Estate Index Fd Adm</t>
  </si>
  <si>
    <t>https://vizwealth.com/v/VGRLX%2CVNQI/2023/t/cy_4!25?show=&amp;align=true</t>
  </si>
  <si>
    <t>HAUZ</t>
  </si>
  <si>
    <t>Xtrackers International Real Estate ETF</t>
  </si>
  <si>
    <t>iSTOXX Dev and EM ex USA PK VN RE NR USD</t>
  </si>
  <si>
    <t>https://vizwealth.com/v/HAUZ%2CVNQI/2023/t/cy_4!25?show=&amp;align=true</t>
  </si>
  <si>
    <t>URA</t>
  </si>
  <si>
    <t>Global X Uranium ETF</t>
  </si>
  <si>
    <t>Solactive Gbl Uranium&amp;Nclr Cmpnts TR USD</t>
  </si>
  <si>
    <t>XLB</t>
  </si>
  <si>
    <t>https://vizwealth.com/v/URA%2CXLB/2023/t/cy_4!25?show=&amp;align=true</t>
  </si>
  <si>
    <t>natural-resources</t>
  </si>
  <si>
    <t>Natural Resources</t>
  </si>
  <si>
    <t>XME</t>
  </si>
  <si>
    <t>SPDR S&amp;P Metals &amp; Mining ETF</t>
  </si>
  <si>
    <t>https://vizwealth.com/v/XME%2CXLB/2023/t/cy_4!25?show=&amp;align=true</t>
  </si>
  <si>
    <t>PHO</t>
  </si>
  <si>
    <t>Invesco Water Resources ETF</t>
  </si>
  <si>
    <t>https://vizwealth.com/v/PHO%2CXLB/2023/t/cy_4!25?show=&amp;align=true</t>
  </si>
  <si>
    <t>CFWIX</t>
  </si>
  <si>
    <t>Calvert Global Water Fund I</t>
  </si>
  <si>
    <t>Calvert Global Water Research TR USD</t>
  </si>
  <si>
    <t>https://vizwealth.com/v/CFWIX%2CXLB/2023/t/cy_4!25?show=&amp;align=true</t>
  </si>
  <si>
    <t>RSNYX</t>
  </si>
  <si>
    <t>Victory Global Energy Transition Fund Y</t>
  </si>
  <si>
    <t>https://vizwealth.com/v/RSNYX%2CXLB/2023/t/cy_4!25?show=&amp;align=true</t>
  </si>
  <si>
    <t>GRHIX</t>
  </si>
  <si>
    <t>Goehring &amp; Rozencwajg Resources Fund Institutional</t>
  </si>
  <si>
    <t>https://vizwealth.com/v/GRHIX%2CXLB/2023/t/cy_4!25?show=&amp;align=true</t>
  </si>
  <si>
    <t>Materials Select Sector SPDR Fund</t>
  </si>
  <si>
    <t>https://vizwealth.com/v/XLB%2CXLB/2023/t/cy_4!25?show=&amp;align=true</t>
  </si>
  <si>
    <t>MLPTX</t>
  </si>
  <si>
    <t>Invesco SteelPath MLP Select 40 Fund Y</t>
  </si>
  <si>
    <t>MLPX</t>
  </si>
  <si>
    <t>https://vizwealth.com/v/MLPTX%2CMLPX/2023/t/cy_4!25?show=&amp;align=true</t>
  </si>
  <si>
    <t>energy-limited-partnership</t>
  </si>
  <si>
    <t>Energy Limited Partnership</t>
  </si>
  <si>
    <t>ATMP</t>
  </si>
  <si>
    <t>Barclays iPath Select MLP Exchange Traded Notes</t>
  </si>
  <si>
    <t>CIBC Atlas Select MLP TR USD</t>
  </si>
  <si>
    <t>https://vizwealth.com/v/ATMP%2CMLPX/2023/t/cy_4!25?show=&amp;align=true</t>
  </si>
  <si>
    <t>CSHZX</t>
  </si>
  <si>
    <t>NYLI Cushing MLP Premier Fund I</t>
  </si>
  <si>
    <t>https://vizwealth.com/v/CSHZX%2CMLPX/2023/t/cy_4!25?show=&amp;align=true</t>
  </si>
  <si>
    <t>MLPAX</t>
  </si>
  <si>
    <t>Invesco SteelPath MLP Alpha Fund A</t>
  </si>
  <si>
    <t>https://vizwealth.com/v/MLPAX%2CMLPX/2023/t/cy_4!25?show=&amp;align=true</t>
  </si>
  <si>
    <t>MLPB</t>
  </si>
  <si>
    <t>UBS ETRACS Alerian MLP Infras Idx ETN Srs B</t>
  </si>
  <si>
    <t>Alerian MLP Infrastructure PR USD</t>
  </si>
  <si>
    <t>https://vizwealth.com/v/MLPB%2CMLPX/2023/t/cy_4!25?show=&amp;align=true</t>
  </si>
  <si>
    <t>Global X MLP &amp; Energy Infrastructure ETF</t>
  </si>
  <si>
    <t>https://vizwealth.com/v/MLPX%2CMLPX/2023/t/cy_4!25?show=&amp;align=true</t>
  </si>
  <si>
    <t>VGELX</t>
  </si>
  <si>
    <t>Vanguard Energy Fund Admiral</t>
  </si>
  <si>
    <t>XLE</t>
  </si>
  <si>
    <t>https://vizwealth.com/v/VGELX%2CXLE/2023/t/cy_4!25?show=&amp;align=true</t>
  </si>
  <si>
    <t>equity-energy</t>
  </si>
  <si>
    <t>Equity Energy</t>
  </si>
  <si>
    <t>FNARX</t>
  </si>
  <si>
    <t>Fidelity Select Natural Resources Fund</t>
  </si>
  <si>
    <t>https://vizwealth.com/v/FNARX%2CXLE/2023/t/cy_4!25?show=&amp;align=true</t>
  </si>
  <si>
    <t>IXC</t>
  </si>
  <si>
    <t>iShares Global Energy ETF</t>
  </si>
  <si>
    <t>S&amp;P Gbl 1200 Engy 4.5/22.5/45 Cap TR USD</t>
  </si>
  <si>
    <t>https://vizwealth.com/v/IXC%2CXLE/2023/t/cy_4!25?show=&amp;align=true</t>
  </si>
  <si>
    <t>IENAX</t>
  </si>
  <si>
    <t>Invesco Energy Fund A</t>
  </si>
  <si>
    <t>https://vizwealth.com/v/IENAX%2CXLE/2023/t/cy_4!25?show=&amp;align=true</t>
  </si>
  <si>
    <t>RSPG</t>
  </si>
  <si>
    <t>Invesco S&amp;P 500 Eql Wght Energy ETF</t>
  </si>
  <si>
    <t>https://vizwealth.com/v/RSPG%2CXLE/2023/t/cy_4!25?show=&amp;align=true</t>
  </si>
  <si>
    <t>FENY</t>
  </si>
  <si>
    <t>Fidelity MSCI Energy Index ETF</t>
  </si>
  <si>
    <t>https://vizwealth.com/v/FENY%2CXLE/2023/t/cy_4!25?show=&amp;align=true</t>
  </si>
  <si>
    <t>Energy Select Sector SPDR Fund</t>
  </si>
  <si>
    <t>https://vizwealth.com/v/XLE%2CXLE/2023/t/cy_4!25?show=&amp;align=true</t>
  </si>
  <si>
    <t>EKWAX</t>
  </si>
  <si>
    <t>Allspring Precious Metals Fund A</t>
  </si>
  <si>
    <t>GDX</t>
  </si>
  <si>
    <t>https://vizwealth.com/v/EKWAX%2CGDX/2023/t/cy_4!25?show=&amp;align=true</t>
  </si>
  <si>
    <t>equity-precious-metals</t>
  </si>
  <si>
    <t>Equity Precious Metals</t>
  </si>
  <si>
    <t>RING</t>
  </si>
  <si>
    <t>iShares MSCI Global Gold Miners ETF</t>
  </si>
  <si>
    <t>MSCI ACWI Select Gold Miners IMI NR USD</t>
  </si>
  <si>
    <t>https://vizwealth.com/v/RING%2CGDX/2023/t/cy_4!25?show=&amp;align=true</t>
  </si>
  <si>
    <t>FEGIX</t>
  </si>
  <si>
    <t>First Eagle Gold Fund I</t>
  </si>
  <si>
    <t>https://vizwealth.com/v/FEGIX%2CGDX/2023/t/cy_4!25?show=&amp;align=true</t>
  </si>
  <si>
    <t>INIVX</t>
  </si>
  <si>
    <t>VanEck International Investors Gold Fund A</t>
  </si>
  <si>
    <t>NYSE Arca Gold Miners TR USD</t>
  </si>
  <si>
    <t>https://vizwealth.com/v/INIVX%2CGDX/2023/t/cy_4!25?show=&amp;align=true</t>
  </si>
  <si>
    <t>VanEck Gold Miners ETF</t>
  </si>
  <si>
    <t>https://vizwealth.com/v/GDX%2CGDX/2023/t/cy_4!25?show=&amp;align=true</t>
  </si>
  <si>
    <t>SGDM</t>
  </si>
  <si>
    <t>Sprott Gold Miners ETF</t>
  </si>
  <si>
    <t>https://vizwealth.com/v/SGDM%2CGDX/2023/t/cy_4!25?show=&amp;align=true</t>
  </si>
  <si>
    <t>WWWFX</t>
  </si>
  <si>
    <t>Kinetics Internet Fund No Load</t>
  </si>
  <si>
    <t>https://vizwealth.com/v/WWWFX%2CSPY/2023/t/cy_4!25?show=&amp;align=true</t>
  </si>
  <si>
    <t>miscellaneous-sector</t>
  </si>
  <si>
    <t>Miscellaneous Sector</t>
  </si>
  <si>
    <t>NLR</t>
  </si>
  <si>
    <t>VanEck Uranium and Nuclear ETF</t>
  </si>
  <si>
    <t>https://vizwealth.com/v/NLR%2CSPY/2023/t/cy_4!25?show=&amp;align=true</t>
  </si>
  <si>
    <t>BOTZ</t>
  </si>
  <si>
    <t>Global X Robotics &amp; Artificial Intelligence ETF</t>
  </si>
  <si>
    <t>https://vizwealth.com/v/BOTZ%2CSPY/2023/t/cy_4!25?show=&amp;align=true</t>
  </si>
  <si>
    <t>IPAY</t>
  </si>
  <si>
    <t>Amplify Digital Payments ETF</t>
  </si>
  <si>
    <t>Nasdaq CTA Glb Digital Payments TR USD</t>
  </si>
  <si>
    <t>https://vizwealth.com/v/IPAY%2CSPY/2023/t/cy_4!25?show=&amp;align=true</t>
  </si>
  <si>
    <t>FAIRX</t>
  </si>
  <si>
    <t>Fairholme Fund</t>
  </si>
  <si>
    <t>Allocation</t>
  </si>
  <si>
    <t>https://vizwealth.com/v/FAIRX%2CSPY/2023/t/cy_4!25?show=&amp;align=true</t>
  </si>
  <si>
    <t>ALLOCATION FUNDS</t>
  </si>
  <si>
    <t>CRDBX</t>
  </si>
  <si>
    <t>Potomac Defensive Bull Fund</t>
  </si>
  <si>
    <t>AOM</t>
  </si>
  <si>
    <t>https://vizwealth.com/v/CRDBX%2CAOM/2023/t/cy_4!25?show=&amp;align=true</t>
  </si>
  <si>
    <t>tactical-allocation</t>
  </si>
  <si>
    <t>Tactical Allocation</t>
  </si>
  <si>
    <t>CEFS</t>
  </si>
  <si>
    <t>Saba Closed-End Funds ETF</t>
  </si>
  <si>
    <t>Markit iBoxx Liquid High Yield TR USD</t>
  </si>
  <si>
    <t>https://vizwealth.com/v/CEFS%2CAOM/2023/t/cy_4!25?show=&amp;align=true</t>
  </si>
  <si>
    <t>FLMIX</t>
  </si>
  <si>
    <t>Meeder Muirfield Fund Institutional</t>
  </si>
  <si>
    <t>https://vizwealth.com/v/FLMIX%2CAOM/2023/t/cy_4!25?show=&amp;align=true</t>
  </si>
  <si>
    <t>HESGX</t>
  </si>
  <si>
    <t>Horizon Defensive Core Fund Inv</t>
  </si>
  <si>
    <t>https://vizwealth.com/v/HESGX%2CAOM/2023/t/cy_4!25?show=&amp;align=true</t>
  </si>
  <si>
    <t>AGOX</t>
  </si>
  <si>
    <t>Adaptive Alpha Opportunities ETF</t>
  </si>
  <si>
    <t>https://vizwealth.com/v/AGOX%2CAOM/2023/t/cy_4!25?show=&amp;align=true</t>
  </si>
  <si>
    <t>YYY</t>
  </si>
  <si>
    <t>Amplify High Income ETF</t>
  </si>
  <si>
    <t>https://vizwealth.com/v/YYY%2CAOM/2023/t/cy_4!25?show=&amp;align=true</t>
  </si>
  <si>
    <t>HSTRX</t>
  </si>
  <si>
    <t>Hussman Strategic Total Return Fund</t>
  </si>
  <si>
    <t>Bloomberg US Agg Bond TR USD</t>
  </si>
  <si>
    <t>https://vizwealth.com/v/HSTRX%2CAOM/2023/t/cy_4!25?show=&amp;align=true</t>
  </si>
  <si>
    <t>conservative-allocation</t>
  </si>
  <si>
    <t>Conservative Allocation</t>
  </si>
  <si>
    <t>PACAX</t>
  </si>
  <si>
    <t>Putnam Dynamic Asset Allocation Conservative Fd A</t>
  </si>
  <si>
    <t>https://vizwealth.com/v/PACAX%2CAOM/2023/t/cy_4!25?show=&amp;align=true</t>
  </si>
  <si>
    <t>BLDIX</t>
  </si>
  <si>
    <t>BlackRock Managed Income Fund Inst</t>
  </si>
  <si>
    <t>Taxable Bond</t>
  </si>
  <si>
    <t>Daily</t>
  </si>
  <si>
    <t>https://vizwealth.com/v/BLDIX%2CAOM/2023/t/cy_4!25?show=&amp;align=true</t>
  </si>
  <si>
    <t>FOCIX</t>
  </si>
  <si>
    <t>Fairholme Focused Income Fund</t>
  </si>
  <si>
    <t>https://vizwealth.com/v/FOCIX%2CAOM/2023/t/cy_4!25?show=&amp;align=true</t>
  </si>
  <si>
    <t>moderately-conservative-allocation</t>
  </si>
  <si>
    <t>Moderately Conservative Allocation</t>
  </si>
  <si>
    <t>EKSAX</t>
  </si>
  <si>
    <t>Allspring Diversified Inc Bldr Fd A</t>
  </si>
  <si>
    <t>Bloomberg US Universal TR USD</t>
  </si>
  <si>
    <t>https://vizwealth.com/v/EKSAX%2CAOM/2023/t/cy_4!25?show=&amp;align=true</t>
  </si>
  <si>
    <t>VTMFX</t>
  </si>
  <si>
    <t>Vanguard Tax-Managed Balanced Fund Admiral</t>
  </si>
  <si>
    <t>Bloomberg Municipal TR USD</t>
  </si>
  <si>
    <t>https://vizwealth.com/v/VTMFX%2CAOM/2023/t/cy_4!25?show=&amp;align=true</t>
  </si>
  <si>
    <t>HNDL</t>
  </si>
  <si>
    <t>Strategy Shares Nasdaq 7HANDL Index ETF</t>
  </si>
  <si>
    <t>NASDAQ 7 HANDL TR USD</t>
  </si>
  <si>
    <t>https://vizwealth.com/v/HNDL%2CAOM/2023/t/cy_4!25?show=&amp;align=true</t>
  </si>
  <si>
    <t>RPAR</t>
  </si>
  <si>
    <t>RPAR Risk Parity ETF</t>
  </si>
  <si>
    <t>https://vizwealth.com/v/RPAR%2CAOM/2023/t/cy_4!25?show=&amp;align=true</t>
  </si>
  <si>
    <t>PRPFX</t>
  </si>
  <si>
    <t>Permanent Portfolio I</t>
  </si>
  <si>
    <t>FTSE Treasury Bill 3 Mon USD</t>
  </si>
  <si>
    <t>https://vizwealth.com/v/PRPFX%2CAOM/2023/t/cy_4!25?show=&amp;align=true</t>
  </si>
  <si>
    <t>moderate-allocation</t>
  </si>
  <si>
    <t>Moderate Allocation</t>
  </si>
  <si>
    <t>VALIX</t>
  </si>
  <si>
    <t>Value Line Capital Appreciation Fund Investor</t>
  </si>
  <si>
    <t>https://vizwealth.com/v/VALIX%2CAOM/2023/t/cy_4!25?show=&amp;align=true</t>
  </si>
  <si>
    <t>MACHX</t>
  </si>
  <si>
    <t>MoA Balanced Fund</t>
  </si>
  <si>
    <t>https://vizwealth.com/v/MACHX%2CAOM/2023/t/cy_4!25?show=&amp;align=true</t>
  </si>
  <si>
    <t>PAEAX</t>
  </si>
  <si>
    <t>Putnam Dynamic Asset Allocation Growth Fund A</t>
  </si>
  <si>
    <t>https://vizwealth.com/v/PAEAX%2CAOM/2023/t/cy_4!25?show=&amp;align=true</t>
  </si>
  <si>
    <t>moderately-aggressive-allocation</t>
  </si>
  <si>
    <t>Moderately Aggressive Allocation</t>
  </si>
  <si>
    <t>RPFCX</t>
  </si>
  <si>
    <t>Davis Balanced Fund A</t>
  </si>
  <si>
    <t>https://vizwealth.com/v/RPFCX%2CAOM/2023/t/cy_4!25?show=&amp;align=true</t>
  </si>
  <si>
    <t>FEVIX</t>
  </si>
  <si>
    <t>First Eagle US Fund I</t>
  </si>
  <si>
    <t>https://vizwealth.com/v/FEVIX%2CAOM/2023/t/cy_4!25?show=&amp;align=true</t>
  </si>
  <si>
    <t>GWPAX</t>
  </si>
  <si>
    <t>American Funds Growth Portfolio A</t>
  </si>
  <si>
    <t>https://vizwealth.com/v/GWPAX%2CAOM/2023/t/cy_4!25?show=&amp;align=true</t>
  </si>
  <si>
    <t>aggressive-allocation</t>
  </si>
  <si>
    <t>Aggressive Allocation</t>
  </si>
  <si>
    <t>SACAX</t>
  </si>
  <si>
    <t>Principal SAM Strategic Growth Portfolio A</t>
  </si>
  <si>
    <t>https://vizwealth.com/v/SACAX%2CAOM/2023/t/cy_4!25?show=&amp;align=true</t>
  </si>
  <si>
    <t>FTCOX</t>
  </si>
  <si>
    <t>Franklin Corefolio Allocation Fund A</t>
  </si>
  <si>
    <t>https://vizwealth.com/v/FTCOX%2CAOM/2023/t/cy_4!25?show=&amp;align=true</t>
  </si>
  <si>
    <t>NTSX</t>
  </si>
  <si>
    <t>WisdomTree US Efficient Core Fund</t>
  </si>
  <si>
    <t>https://vizwealth.com/v/NTSX%2CAOM/2023/t/cy_4!25?show=&amp;align=true</t>
  </si>
  <si>
    <t>MDIV</t>
  </si>
  <si>
    <t>First Trust Multi-Asset Diversified Income Idx Fd</t>
  </si>
  <si>
    <t>https://vizwealth.com/v/MDIV%2CAOM/2023/t/cy_4!25?show=&amp;align=true</t>
  </si>
  <si>
    <t>ALTERNATIVE FUNDS</t>
  </si>
  <si>
    <t>ARBIX</t>
  </si>
  <si>
    <t>Absolute Convertible Arbitrage Fund Institutional</t>
  </si>
  <si>
    <t>https://vizwealth.com/v/ARBIX%2CSPY/2023/t/cy_4!25?show=&amp;align=true</t>
  </si>
  <si>
    <t>relative-value-arbitrage</t>
  </si>
  <si>
    <t>Alternatives</t>
  </si>
  <si>
    <t>Relative Value Arbitrage</t>
  </si>
  <si>
    <t>PSCIX</t>
  </si>
  <si>
    <t>American Beacon SSI Alternative Income Fund Y</t>
  </si>
  <si>
    <t>https://vizwealth.com/v/PSCIX%2CSPY/2023/t/cy_4!25?show=&amp;align=true</t>
  </si>
  <si>
    <t>CMNIX</t>
  </si>
  <si>
    <t>Calamos Market Neutral Income Fund I</t>
  </si>
  <si>
    <t>https://vizwealth.com/v/CMNIX%2CSPY/2023/t/cy_4!25?show=&amp;align=true</t>
  </si>
  <si>
    <t>AQR Long-Short Equity Fund I</t>
  </si>
  <si>
    <t>https://vizwealth.com/v/QLEIX%2CSPY/2023/t/cy_4!25?show=&amp;align=true</t>
  </si>
  <si>
    <t>long-short-equity</t>
  </si>
  <si>
    <t>Long-Short Equity</t>
  </si>
  <si>
    <t>CPIEX</t>
  </si>
  <si>
    <t>Counterpoint Tactical Equity Fund I</t>
  </si>
  <si>
    <t>https://vizwealth.com/v/CPIEX%2CSPY/2023/t/cy_4!25?show=&amp;align=true</t>
  </si>
  <si>
    <t>GARIX</t>
  </si>
  <si>
    <t>Gotham Absolute Return Fund Institutional</t>
  </si>
  <si>
    <t>HFRX Equity Hedge USD</t>
  </si>
  <si>
    <t>https://vizwealth.com/v/GARIX%2CSPY/2023/t/cy_4!25?show=&amp;align=true</t>
  </si>
  <si>
    <t>FTLS</t>
  </si>
  <si>
    <t>First Trust Long/Short Equity ETF</t>
  </si>
  <si>
    <t>https://vizwealth.com/v/FTLS%2CSPY/2023/t/cy_4!25?show=&amp;align=true</t>
  </si>
  <si>
    <t>AQMIX</t>
  </si>
  <si>
    <t>AQR Managed Futures Strategy Fund I</t>
  </si>
  <si>
    <t>https://vizwealth.com/v/AQMIX%2CSPY/2023/t/cy_4!25?show=&amp;align=true</t>
  </si>
  <si>
    <t>systematic-trend</t>
  </si>
  <si>
    <t>Systematic Trend</t>
  </si>
  <si>
    <t>QMHRX</t>
  </si>
  <si>
    <t>AQR Managed Futures Strategy HV Fund R6</t>
  </si>
  <si>
    <t>https://vizwealth.com/v/QMHRX%2CSPY/2023/t/cy_4!25?show=&amp;align=true</t>
  </si>
  <si>
    <t>DBMF</t>
  </si>
  <si>
    <t>iMGP DBi Managed Futures Strategy ETF</t>
  </si>
  <si>
    <t>https://vizwealth.com/v/DBMF%2CSPY/2023/t/cy_4!25?show=&amp;align=true</t>
  </si>
  <si>
    <t>LFMIX</t>
  </si>
  <si>
    <t>LoCorr Macro Strategies Fund I</t>
  </si>
  <si>
    <t>https://vizwealth.com/v/LFMIX%2CSPY/2023/t/cy_4!25?show=&amp;align=true</t>
  </si>
  <si>
    <t>AQR Equity Market Neutral Fund I</t>
  </si>
  <si>
    <t>https://vizwealth.com/v/QMNIX%2CSPY/2023/t/cy_4!25?show=&amp;align=true</t>
  </si>
  <si>
    <t>equity-market-neutral</t>
  </si>
  <si>
    <t>Equity Market Neutral</t>
  </si>
  <si>
    <t>BlackRock Global Equity Market Neutral Fund Inst</t>
  </si>
  <si>
    <t>https://vizwealth.com/v/BDMIX%2CSPY/2023/t/cy_4!25?show=&amp;align=true</t>
  </si>
  <si>
    <t>JMNSX</t>
  </si>
  <si>
    <t>JPMorgan Research Market Neutral Fund I</t>
  </si>
  <si>
    <t>https://vizwealth.com/v/JMNSX%2CSPY/2023/t/cy_4!25?show=&amp;align=true</t>
  </si>
  <si>
    <t>BTAL</t>
  </si>
  <si>
    <t>AGF US Market Neutral Anti-Beta Fund</t>
  </si>
  <si>
    <t>https://vizwealth.com/v/BTAL%2CSPY/2023/t/cy_4!25?show=&amp;align=true</t>
  </si>
  <si>
    <t>QQQH</t>
  </si>
  <si>
    <t>NEOS Nasdaq-100 Hedged Equity Income ETF</t>
  </si>
  <si>
    <t>Nontraditional Equity</t>
  </si>
  <si>
    <t>CBOE S&amp;P500 Zero-Cost Put Spd Clr TR USD</t>
  </si>
  <si>
    <t>https://vizwealth.com/v/QQQH%2CSPY/2023/t/cy_4!25?show=&amp;align=true</t>
  </si>
  <si>
    <t>equity-hedged</t>
  </si>
  <si>
    <t>Equity Hedged</t>
  </si>
  <si>
    <t>JDIEX</t>
  </si>
  <si>
    <t>Easterly Hedged Equity Fund I</t>
  </si>
  <si>
    <t>https://vizwealth.com/v/JDIEX%2CSPY/2023/t/cy_4!25?show=&amp;align=true</t>
  </si>
  <si>
    <t>HNDRX</t>
  </si>
  <si>
    <t>Horizon Defined Risk Fund Investor</t>
  </si>
  <si>
    <t>https://vizwealth.com/v/HNDRX%2CSPY/2023/t/cy_4!25?show=&amp;align=true</t>
  </si>
  <si>
    <t>EQHEX</t>
  </si>
  <si>
    <t>Equable Shares Hedged Equity Fund I</t>
  </si>
  <si>
    <t>https://vizwealth.com/v/EQHEX%2CSPY/2023/t/cy_4!25?show=&amp;align=true</t>
  </si>
  <si>
    <t>ACIO</t>
  </si>
  <si>
    <t>Aptus Collared Investment Opportunity ETF</t>
  </si>
  <si>
    <t>https://vizwealth.com/v/ACIO%2CSPY/2023/t/cy_4!25?show=&amp;align=true</t>
  </si>
  <si>
    <t>QDSIX</t>
  </si>
  <si>
    <t>AQR Diversifying Strategies Fund I</t>
  </si>
  <si>
    <t>ICE BofA US 3M Trsy Bill TR USD</t>
  </si>
  <si>
    <t>https://vizwealth.com/v/QDSIX%2CSPY/2023/t/cy_4!25?show=&amp;align=true</t>
  </si>
  <si>
    <t>multistrategy</t>
  </si>
  <si>
    <t>Multistrategy</t>
  </si>
  <si>
    <t>QSPRX</t>
  </si>
  <si>
    <t>AQR Style Premia Alternative Fund R6</t>
  </si>
  <si>
    <t>https://vizwealth.com/v/QSPRX%2CSPY/2023/t/cy_4!25?show=&amp;align=true</t>
  </si>
  <si>
    <t>QRPIX</t>
  </si>
  <si>
    <t>AQR Alternative Risk Premia Fund I</t>
  </si>
  <si>
    <t>https://vizwealth.com/v/QRPIX%2CSPY/2023/t/cy_4!25?show=&amp;align=true</t>
  </si>
  <si>
    <t>FLSP</t>
  </si>
  <si>
    <t>Franklin Systematic Style Premia ETF</t>
  </si>
  <si>
    <t>https://vizwealth.com/v/FLSP%2CSPY/2023/t/cy_4!25?show=&amp;align=true</t>
  </si>
  <si>
    <t>QAI</t>
  </si>
  <si>
    <t>NYLI Hedge Multi-Strategy Tracker ETF</t>
  </si>
  <si>
    <t>NYLI Hedge Multi Strategy TR USD</t>
  </si>
  <si>
    <t>https://vizwealth.com/v/QAI%2CSPY/2023/t/cy_4!25?show=&amp;align=true</t>
  </si>
  <si>
    <t>HMEZX</t>
  </si>
  <si>
    <t>NexPoint Merger Arbitrage Fund Z</t>
  </si>
  <si>
    <t>US Aggregate Bond TR USD</t>
  </si>
  <si>
    <t>https://vizwealth.com/v/HMEZX%2CSPY/2023/t/cy_4!25?show=&amp;align=true</t>
  </si>
  <si>
    <t>event-driven</t>
  </si>
  <si>
    <t>Event Driven</t>
  </si>
  <si>
    <t>GABCX</t>
  </si>
  <si>
    <t>Gabelli ABC Fund AAA</t>
  </si>
  <si>
    <t>https://vizwealth.com/v/GABCX%2CSPY/2023/t/cy_4!25?show=&amp;align=true</t>
  </si>
  <si>
    <t>DNMDX</t>
  </si>
  <si>
    <t>Dunham Monthly Distribution Fund N</t>
  </si>
  <si>
    <t>Credit Suisse Merg Arbtrg Liquid TR USD</t>
  </si>
  <si>
    <t>https://vizwealth.com/v/DNMDX%2CSPY/2023/t/cy_4!25?show=&amp;align=true</t>
  </si>
  <si>
    <t>MNA</t>
  </si>
  <si>
    <t>NYLI Merger Arbitrage ETF</t>
  </si>
  <si>
    <t>NYLI Merger Arbitrage TR USD</t>
  </si>
  <si>
    <t>https://vizwealth.com/v/MNA%2CSPY/2023/t/cy_4!25?show=&amp;align=true</t>
  </si>
  <si>
    <t>SIXH</t>
  </si>
  <si>
    <t>ETC 6 Meridian Hedged Equity-Index Option Strt ETF</t>
  </si>
  <si>
    <t>https://vizwealth.com/v/SIXH%2CSPY/2023/t/cy_4!25?show=&amp;align=true</t>
  </si>
  <si>
    <t>derivative-income</t>
  </si>
  <si>
    <t>Derivative Income</t>
  </si>
  <si>
    <t>GSPKX</t>
  </si>
  <si>
    <t>Goldman Sachs US Equity Dividend &amp; Premium Fd Inst</t>
  </si>
  <si>
    <t>https://vizwealth.com/v/GSPKX%2CSPY/2023/t/cy_4!25?show=&amp;align=true</t>
  </si>
  <si>
    <t>GCPYX</t>
  </si>
  <si>
    <t>Gateway Equity Call Premium Fund Y</t>
  </si>
  <si>
    <t>https://vizwealth.com/v/GCPYX%2CSPY/2023/t/cy_4!25?show=&amp;align=true</t>
  </si>
  <si>
    <t>FTHI</t>
  </si>
  <si>
    <t>First Trust BuyWrite Income ETF</t>
  </si>
  <si>
    <t>https://vizwealth.com/v/FTHI%2CSPY/2023/t/cy_4!25?show=&amp;align=true</t>
  </si>
  <si>
    <t>DIVO</t>
  </si>
  <si>
    <t>Amplify CWP Enhanced Dividend Income ETF</t>
  </si>
  <si>
    <t>CBOE S&amp;P 500 BuyWrite BXM TR USD</t>
  </si>
  <si>
    <t>https://vizwealth.com/v/DIVO%2CSPY/2023/t/cy_4!25?show=&amp;align=true</t>
  </si>
  <si>
    <t>EQTIX</t>
  </si>
  <si>
    <t>Shelton Equity Income Fund Investor</t>
  </si>
  <si>
    <t>https://vizwealth.com/v/EQTIX%2CSPY/2023/t/cy_4!25?show=&amp;align=true</t>
  </si>
  <si>
    <t>FXE</t>
  </si>
  <si>
    <t>Invesco CurrencyShares Euro Trust</t>
  </si>
  <si>
    <t>EuroWM/Reuters ‚Ç¨Closing Spot Rate TR USD</t>
  </si>
  <si>
    <t>https://vizwealth.com/v/FXE%2CSPY/2023/t/cy_4!25?show=&amp;align=true</t>
  </si>
  <si>
    <t>single-currency</t>
  </si>
  <si>
    <t>Single Currency</t>
  </si>
  <si>
    <t>FXF</t>
  </si>
  <si>
    <t>Invesco CurrencyShares Swiss Franc Trust</t>
  </si>
  <si>
    <t>WM/Reuters CHF Closing Spot Rate TR USD</t>
  </si>
  <si>
    <t>https://vizwealth.com/v/FXF%2CSPY/2023/t/cy_4!25?show=&amp;align=true</t>
  </si>
  <si>
    <t>FXY</t>
  </si>
  <si>
    <t>Invesco CurrencyShares Japanese Yen Trust</t>
  </si>
  <si>
    <t>WM/Reuters JPY Closing Spot Rate TR USD</t>
  </si>
  <si>
    <t>https://vizwealth.com/v/FXY%2CSPY/2023/t/cy_4!25?show=&amp;align=true</t>
  </si>
  <si>
    <t>PBAIX</t>
  </si>
  <si>
    <t>BlackRock Tactical Opportunities Fund Inst</t>
  </si>
  <si>
    <t>https://vizwealth.com/v/PBAIX%2CSPY/2023/t/cy_4!25?show=&amp;align=true</t>
  </si>
  <si>
    <t>macro-trading</t>
  </si>
  <si>
    <t>Macro Trading</t>
  </si>
  <si>
    <t>QGMRX</t>
  </si>
  <si>
    <t>AQR Macro Opportunities Fund R6</t>
  </si>
  <si>
    <t>https://vizwealth.com/v/QGMRX%2CSPY/2023/t/cy_4!25?show=&amp;align=true</t>
  </si>
  <si>
    <t>EBSIX</t>
  </si>
  <si>
    <t>Campbell Systematic Macro Fund I</t>
  </si>
  <si>
    <t>https://vizwealth.com/v/EBSIX%2CSPY/2023/t/cy_4!25?show=&amp;align=true</t>
  </si>
  <si>
    <t>POCT</t>
  </si>
  <si>
    <t>Innovator US Equity Power Buffer ETF - October</t>
  </si>
  <si>
    <t>https://vizwealth.com/v/POCT%2CSPY/2023/t/cy_4!25?show=&amp;align=true</t>
  </si>
  <si>
    <t>defined-outcome</t>
  </si>
  <si>
    <t>Defined Outcome</t>
  </si>
  <si>
    <t>UJAN</t>
  </si>
  <si>
    <t>Innovator US Equity Ultra Buffer ETF - January</t>
  </si>
  <si>
    <t>https://vizwealth.com/v/UJAN%2CSPY/2023/t/cy_4!25?show=&amp;align=true</t>
  </si>
  <si>
    <t>BMAR</t>
  </si>
  <si>
    <t>Innovator US Equity Buffer ETF - March</t>
  </si>
  <si>
    <t>https://vizwealth.com/v/BMAR%2CSPY/2023/t/cy_4!25?show=&amp;align=true</t>
  </si>
  <si>
    <t>BUIGX</t>
  </si>
  <si>
    <t>Vest US Large Cap 10% Buffer Strategies Inst</t>
  </si>
  <si>
    <t>https://vizwealth.com/v/BUIGX%2CSPY/2023/t/cy_4!25?show=&amp;align=true</t>
  </si>
  <si>
    <t>USCI</t>
  </si>
  <si>
    <t>United States Commodity Index Fund</t>
  </si>
  <si>
    <t>Commodities</t>
  </si>
  <si>
    <t>SummerHaven Dynamic Commodity TR USD</t>
  </si>
  <si>
    <t>COMT</t>
  </si>
  <si>
    <t>https://vizwealth.com/v/USCI%2CCOMT/2023/t/cy_4!25?show=&amp;align=true</t>
  </si>
  <si>
    <t>commodities-broad-basket</t>
  </si>
  <si>
    <t>Commodities Broad Basket</t>
  </si>
  <si>
    <t>ARCIX</t>
  </si>
  <si>
    <t>AQR Risk-Balanced Commodities Strategy Fund I</t>
  </si>
  <si>
    <t>https://vizwealth.com/v/ARCIX%2CCOMT/2023/t/cy_4!25?show=&amp;align=true</t>
  </si>
  <si>
    <t>EIPCX</t>
  </si>
  <si>
    <t>Parametric Commodity Strategy Fund I</t>
  </si>
  <si>
    <t>https://vizwealth.com/v/EIPCX%2CCOMT/2023/t/cy_4!25?show=&amp;align=true</t>
  </si>
  <si>
    <t>BICSX</t>
  </si>
  <si>
    <t>BlackRock Commodity Strategies Fund Inst</t>
  </si>
  <si>
    <t>https://vizwealth.com/v/BICSX%2CCOMT/2023/t/cy_4!25?show=&amp;align=true</t>
  </si>
  <si>
    <t>FTGC</t>
  </si>
  <si>
    <t>First Trust Global Tactical Commodity Strategy Fd</t>
  </si>
  <si>
    <t>S&amp;P GSCI TR USD</t>
  </si>
  <si>
    <t>https://vizwealth.com/v/FTGC%2CCOMT/2023/t/cy_4!25?show=&amp;align=true</t>
  </si>
  <si>
    <t>GSG</t>
  </si>
  <si>
    <t>iShares S&amp;P GSCI Commodity-Indexed Trust</t>
  </si>
  <si>
    <t>https://vizwealth.com/v/GSG%2CCOMT/2023/t/cy_4!25?show=&amp;align=true</t>
  </si>
  <si>
    <t>BCI</t>
  </si>
  <si>
    <t>abrdn Bloomberg All Commodity Strat K-1 Free ETF</t>
  </si>
  <si>
    <t>https://vizwealth.com/v/BCI%2CCOMT/2023/t/cy_4!25?show=&amp;align=true</t>
  </si>
  <si>
    <t>GLDM</t>
  </si>
  <si>
    <t>SPDR Gold MiniShares Trust</t>
  </si>
  <si>
    <t>LBMA Gold Price PM USD</t>
  </si>
  <si>
    <t>https://vizwealth.com/v/GLDM%2CCOMT/2023/t/cy_4!25?show=&amp;align=true</t>
  </si>
  <si>
    <t>commodities-focused</t>
  </si>
  <si>
    <t>Commodities Focused</t>
  </si>
  <si>
    <t>SGOL</t>
  </si>
  <si>
    <t>abrdn Physical Gold Shares ETF</t>
  </si>
  <si>
    <t>https://vizwealth.com/v/SGOL%2CCOMT/2023/t/cy_4!25?show=&amp;align=true</t>
  </si>
  <si>
    <t>AAAU</t>
  </si>
  <si>
    <t>Goldman Sachs Physical Gold ETF</t>
  </si>
  <si>
    <t>LBMA Gold Price AM USD</t>
  </si>
  <si>
    <t>https://vizwealth.com/v/AAAU%2CCOMT/2023/t/cy_4!25?show=&amp;align=true</t>
  </si>
  <si>
    <t>GBTC</t>
  </si>
  <si>
    <t>Grayscale Bitcoin Trust ETF</t>
  </si>
  <si>
    <t>CoinDesk Bitcoin Price PR USD</t>
  </si>
  <si>
    <t>BTC-USD</t>
  </si>
  <si>
    <t>https://vizwealth.com/v/GBTC%2CBTC-USD/2023/t/cy_4!25?show=&amp;align=true</t>
  </si>
  <si>
    <t>digital-assets</t>
  </si>
  <si>
    <t>Digital Assets</t>
  </si>
  <si>
    <t>BLOK</t>
  </si>
  <si>
    <t>Amplify Transformational Data Sharing ETF</t>
  </si>
  <si>
    <t>https://vizwealth.com/v/BLOK%2CBTC-USD/2023/t/cy_4!25?show=&amp;align=true</t>
  </si>
  <si>
    <t>ETHE</t>
  </si>
  <si>
    <t>Grayscale Ethereum Trust ETF</t>
  </si>
  <si>
    <t>CoinDesk Ether Price PR USD</t>
  </si>
  <si>
    <t>Annually</t>
  </si>
  <si>
    <t>https://vizwealth.com/v/ETHE%2CBTC-USD/2023/t/cy_4!25?show=&amp;align=true</t>
  </si>
  <si>
    <t>TAXABLE BOND FUNDS</t>
  </si>
  <si>
    <t>PULS</t>
  </si>
  <si>
    <t>PGIM Ultra Short Bond ETF</t>
  </si>
  <si>
    <t>SHV</t>
  </si>
  <si>
    <t>https://vizwealth.com/v/PULS%2CSHV/2023/t/cy_4!25?show=&amp;align=true</t>
  </si>
  <si>
    <t>ultrashort-bond</t>
  </si>
  <si>
    <t>Bonds Short</t>
  </si>
  <si>
    <t>Ultrashort Bond</t>
  </si>
  <si>
    <t>MYFRX</t>
  </si>
  <si>
    <t>Victory Pioneer Multi-Asset Ultrashort Inc Fd Y</t>
  </si>
  <si>
    <t>https://vizwealth.com/v/MYFRX%2CSHV/2023/t/cy_4!25?show=&amp;align=true</t>
  </si>
  <si>
    <t>SEMIX</t>
  </si>
  <si>
    <t>Medalist Partners Short Duration Fund Inst</t>
  </si>
  <si>
    <t>Bloomberg US Govt 1-3 Yr TR USD</t>
  </si>
  <si>
    <t>https://vizwealth.com/v/SEMIX%2CSHV/2023/t/cy_4!25?show=&amp;align=true</t>
  </si>
  <si>
    <t>CUSBX</t>
  </si>
  <si>
    <t>Columbia Ultra Short Term Bond Fund Instl</t>
  </si>
  <si>
    <t>https://vizwealth.com/v/CUSBX%2CSHV/2023/t/cy_4!25?show=&amp;align=true</t>
  </si>
  <si>
    <t>VRIG</t>
  </si>
  <si>
    <t>Invesco Variable Rate Investment Grade ETF</t>
  </si>
  <si>
    <t>https://vizwealth.com/v/VRIG%2CSHV/2023/t/cy_4!25?show=&amp;align=true</t>
  </si>
  <si>
    <t>FLTR</t>
  </si>
  <si>
    <t>VanEck IG Floating Rate ETF</t>
  </si>
  <si>
    <t>MVIS US Invst Grade Floating Rate NR USD</t>
  </si>
  <si>
    <t>https://vizwealth.com/v/FLTR%2CSHV/2023/t/cy_4!25?show=&amp;align=true</t>
  </si>
  <si>
    <t>iShares Short Treasury Bond ETF</t>
  </si>
  <si>
    <t>ICE BofA US Broad Market TR USD</t>
  </si>
  <si>
    <t>https://vizwealth.com/v/SHV%2CSHV/2023/t/cy_4!25?show=&amp;align=true</t>
  </si>
  <si>
    <t>DHEIX</t>
  </si>
  <si>
    <t>Diamond Hill Short Duration Securitized B Fd I</t>
  </si>
  <si>
    <t>BSV</t>
  </si>
  <si>
    <t>https://vizwealth.com/v/DHEIX%2CBSV/2023/t/cy_4!25?show=&amp;align=true</t>
  </si>
  <si>
    <t>short-term-bond</t>
  </si>
  <si>
    <t>Short-Term Bond</t>
  </si>
  <si>
    <t>NEAR</t>
  </si>
  <si>
    <t>iShares Short Duration Bond Active ETF</t>
  </si>
  <si>
    <t>https://vizwealth.com/v/NEAR%2CBSV/2023/t/cy_4!25?show=&amp;align=true</t>
  </si>
  <si>
    <t>DLDFX</t>
  </si>
  <si>
    <t>Destinations Low Duration Fixed Income Fund I</t>
  </si>
  <si>
    <t>https://vizwealth.com/v/DLDFX%2CBSV/2023/t/cy_4!25?show=&amp;align=true</t>
  </si>
  <si>
    <t>THOPX</t>
  </si>
  <si>
    <t>Thompson Bond Fund</t>
  </si>
  <si>
    <t>https://vizwealth.com/v/THOPX%2CBSV/2023/t/cy_4!25?show=&amp;align=true</t>
  </si>
  <si>
    <t>USTB</t>
  </si>
  <si>
    <t>VictoryShares Short-Term Bond ETF</t>
  </si>
  <si>
    <t>Bloomberg Credit 1-3 Yr TR USD</t>
  </si>
  <si>
    <t>https://vizwealth.com/v/USTB%2CBSV/2023/t/cy_4!25?show=&amp;align=true</t>
  </si>
  <si>
    <t>JPLD</t>
  </si>
  <si>
    <t>JPMorgan Limited Duration Bond ETF</t>
  </si>
  <si>
    <t>https://vizwealth.com/v/JPLD%2CBSV/2023/t/cy_4!25?show=&amp;align=true</t>
  </si>
  <si>
    <t>Vanguard Short-Term Bond Index Fund ETF</t>
  </si>
  <si>
    <t>Bloomberg US Agg Float Adj TR USD</t>
  </si>
  <si>
    <t>https://vizwealth.com/v/BSV%2CBSV/2023/t/cy_4!25?show=&amp;align=true</t>
  </si>
  <si>
    <t>LMBS</t>
  </si>
  <si>
    <t>First Trust Low Duration Opportunities ETF</t>
  </si>
  <si>
    <t>ICE BofA 1-5Y US Trsy&amp;Agcy TR USD</t>
  </si>
  <si>
    <t>SHY</t>
  </si>
  <si>
    <t>https://vizwealth.com/v/LMBS%2CSHY/2023/t/cy_4!25?show=&amp;align=true</t>
  </si>
  <si>
    <t>short-government</t>
  </si>
  <si>
    <t>Short Government</t>
  </si>
  <si>
    <t>FEUNX</t>
  </si>
  <si>
    <t>Federated Hermes Adjustable Rate Fund Inst</t>
  </si>
  <si>
    <t>https://vizwealth.com/v/FEUNX%2CSHY/2023/t/cy_4!25?show=&amp;align=true</t>
  </si>
  <si>
    <t>EILDX</t>
  </si>
  <si>
    <t>Eaton Vance Short Duration Government Income Fd I</t>
  </si>
  <si>
    <t>https://vizwealth.com/v/EILDX%2CSHY/2023/t/cy_4!25?show=&amp;align=true</t>
  </si>
  <si>
    <t>FTSD</t>
  </si>
  <si>
    <t>Franklin Short Duration US Government ETF</t>
  </si>
  <si>
    <t>https://vizwealth.com/v/FTSD%2CSHY/2023/t/cy_4!25?show=&amp;align=true</t>
  </si>
  <si>
    <t>NELYX</t>
  </si>
  <si>
    <t>Loomis Sayles Limited Term Gvt and Agency Y</t>
  </si>
  <si>
    <t>https://vizwealth.com/v/NELYX%2CSHY/2023/t/cy_4!25?show=&amp;align=true</t>
  </si>
  <si>
    <t>AGZ</t>
  </si>
  <si>
    <t>iShares Agency Bond ETF</t>
  </si>
  <si>
    <t>https://vizwealth.com/v/AGZ%2CSHY/2023/t/cy_4!25?show=&amp;align=true</t>
  </si>
  <si>
    <t>iShares 1-3 Year Treasury Bond ETF</t>
  </si>
  <si>
    <t>https://vizwealth.com/v/SHY%2CSHY/2023/t/cy_4!25?show=&amp;align=true</t>
  </si>
  <si>
    <t>EIRRX</t>
  </si>
  <si>
    <t>Eaton Vance Short Duration Inflation-Pro Inc I</t>
  </si>
  <si>
    <t>STIP</t>
  </si>
  <si>
    <t>https://vizwealth.com/v/EIRRX%2CSTIP/2023/t/cy_4!25?show=&amp;align=true</t>
  </si>
  <si>
    <t>short-term-inflation-protected-bond</t>
  </si>
  <si>
    <t>Short-Term Inflation-Protected Bond</t>
  </si>
  <si>
    <t>DFAIX</t>
  </si>
  <si>
    <t>DFA Short-Duration Real Return Portfolio Instl</t>
  </si>
  <si>
    <t>https://vizwealth.com/v/DFAIX%2CSTIP/2023/t/cy_4!25?show=&amp;align=true</t>
  </si>
  <si>
    <t>LIFIX</t>
  </si>
  <si>
    <t>Lord Abbett Inflation Focused Fund I</t>
  </si>
  <si>
    <t>Bloomberg U.S. Treasury TIPS 1-5Y TR USD</t>
  </si>
  <si>
    <t>https://vizwealth.com/v/LIFIX%2CSTIP/2023/t/cy_4!25?show=&amp;align=true</t>
  </si>
  <si>
    <t>VTIP</t>
  </si>
  <si>
    <t>Vanguard Sht-Term Inflation-Protected Sec Idx ETF</t>
  </si>
  <si>
    <t>https://vizwealth.com/v/VTIP%2CSTIP/2023/t/cy_4!25?show=&amp;align=true</t>
  </si>
  <si>
    <t>iShares 0-5 Year TIPS Bond ETF</t>
  </si>
  <si>
    <t>ICE US Trsry Inf Lkd Bd 0-5 Yrs TR USD</t>
  </si>
  <si>
    <t>https://vizwealth.com/v/STIP%2CSTIP/2023/t/cy_4!25?show=&amp;align=true</t>
  </si>
  <si>
    <t>TDTT</t>
  </si>
  <si>
    <t>FlexShares iBoxx 3-Year Target Duration TIPS Index</t>
  </si>
  <si>
    <t>Markit iBoxx 3 Yr Trgt Durtn TIPS TR USD</t>
  </si>
  <si>
    <t>https://vizwealth.com/v/TDTT%2CSTIP/2023/t/cy_4!25?show=&amp;align=true</t>
  </si>
  <si>
    <t>NFIIX</t>
  </si>
  <si>
    <t>Neuberger Berman Floating Rate Income Fund Inst</t>
  </si>
  <si>
    <t>AGG</t>
  </si>
  <si>
    <t>https://vizwealth.com/v/NFIIX%2CAGG/2023/t/cy_4!25?show=&amp;align=true</t>
  </si>
  <si>
    <t>bank-loan</t>
  </si>
  <si>
    <t>Bank Loan</t>
  </si>
  <si>
    <t>DFLIX</t>
  </si>
  <si>
    <t>BNY Mellon Floating Rate Income Fund I</t>
  </si>
  <si>
    <t>S&amp;P UBS Leveraged Loan USD</t>
  </si>
  <si>
    <t>https://vizwealth.com/v/DFLIX%2CAGG/2023/t/cy_4!25?show=&amp;align=true</t>
  </si>
  <si>
    <t>RPIFX</t>
  </si>
  <si>
    <t>T Rowe Price Institutional Floating Rate Fund</t>
  </si>
  <si>
    <t>https://vizwealth.com/v/RPIFX%2CAGG/2023/t/cy_4!25?show=&amp;align=true</t>
  </si>
  <si>
    <t>FLRT</t>
  </si>
  <si>
    <t>Pacer Pacific Asset Floating Rate High Income ETF</t>
  </si>
  <si>
    <t>https://vizwealth.com/v/FLRT%2CAGG/2023/t/cy_4!25?show=&amp;align=true</t>
  </si>
  <si>
    <t>SEIX</t>
  </si>
  <si>
    <t>Virtus Seix Senior Loan ETF</t>
  </si>
  <si>
    <t>https://vizwealth.com/v/SEIX%2CAGG/2023/t/cy_4!25?show=&amp;align=true</t>
  </si>
  <si>
    <t>FTSL</t>
  </si>
  <si>
    <t>First Trust Senior Loan Fund</t>
  </si>
  <si>
    <t>Morningstar LSTA US LL TR USD</t>
  </si>
  <si>
    <t>https://vizwealth.com/v/FTSL%2CAGG/2023/t/cy_4!25?show=&amp;align=true</t>
  </si>
  <si>
    <t>MDHIX</t>
  </si>
  <si>
    <t>NYLI MacKay Short Duration High Inc Fund I</t>
  </si>
  <si>
    <t>HYG</t>
  </si>
  <si>
    <t>https://vizwealth.com/v/MDHIX%2CHYG/2023/t/cy_4!25?show=&amp;align=true</t>
  </si>
  <si>
    <t>high-yield-bond</t>
  </si>
  <si>
    <t>Bonds (Ex. Short)</t>
  </si>
  <si>
    <t>High Yield Bond</t>
  </si>
  <si>
    <t>RPHIX</t>
  </si>
  <si>
    <t>RiverPark Sht-Tm High Yield Fund Institutional</t>
  </si>
  <si>
    <t>ICE BofA 1-3Y US Corp TR USD</t>
  </si>
  <si>
    <t>https://vizwealth.com/v/RPHIX%2CHYG/2023/t/cy_4!25?show=&amp;align=true</t>
  </si>
  <si>
    <t>BUIHX</t>
  </si>
  <si>
    <t>Buffalo High Yield Fund Instl</t>
  </si>
  <si>
    <t>https://vizwealth.com/v/BUIHX%2CHYG/2023/t/cy_4!25?show=&amp;align=true</t>
  </si>
  <si>
    <t>HYGH</t>
  </si>
  <si>
    <t>iShares Interest Rate Hedged High Yield Bond ETF</t>
  </si>
  <si>
    <t>https://vizwealth.com/v/HYGH%2CHYG/2023/t/cy_4!25?show=&amp;align=true</t>
  </si>
  <si>
    <t>HYS</t>
  </si>
  <si>
    <t>PIMCO 0-5 Year High Yield Corporate Bond Index ETF</t>
  </si>
  <si>
    <t>https://vizwealth.com/v/HYS%2CHYG/2023/t/cy_4!25?show=&amp;align=true</t>
  </si>
  <si>
    <t>SJNK</t>
  </si>
  <si>
    <t>SPDR Bloomberg Short Term High Yield Bond ETF</t>
  </si>
  <si>
    <t>Bloomberg US HY 350mn CP 0-5Y 2% TR USD</t>
  </si>
  <si>
    <t>https://vizwealth.com/v/SJNK%2CHYG/2023/t/cy_4!25?show=&amp;align=true</t>
  </si>
  <si>
    <t>SPHY</t>
  </si>
  <si>
    <t>SPDR Portfolio High Yield Bond ETF</t>
  </si>
  <si>
    <t>ICE BofA US High Yield TR USD</t>
  </si>
  <si>
    <t>https://vizwealth.com/v/SPHY%2CHYG/2023/t/cy_4!25?show=&amp;align=true</t>
  </si>
  <si>
    <t>BILDX</t>
  </si>
  <si>
    <t>DoubleLine Infrastructure Income Fund I</t>
  </si>
  <si>
    <t>https://vizwealth.com/v/BILDX%2CAGG/2023/t/cy_4!25?show=&amp;align=true</t>
  </si>
  <si>
    <t>intermediate-core-bond</t>
  </si>
  <si>
    <t>MCDWX</t>
  </si>
  <si>
    <t>Manning &amp; Napier Credit Series W</t>
  </si>
  <si>
    <t>https://vizwealth.com/v/MCDWX%2CAGG/2023/t/cy_4!25?show=&amp;align=true</t>
  </si>
  <si>
    <t>Putnam Core Bond Fund Y</t>
  </si>
  <si>
    <t>https://vizwealth.com/v/PYTRX%2CAGG/2023/t/cy_4!25?show=&amp;align=true</t>
  </si>
  <si>
    <t>UITB</t>
  </si>
  <si>
    <t>VictoryShares Core Intermediate Bond ETF</t>
  </si>
  <si>
    <t>https://vizwealth.com/v/UITB%2CAGG/2023/t/cy_4!25?show=&amp;align=true</t>
  </si>
  <si>
    <t>HCRB</t>
  </si>
  <si>
    <t>Hartford Core Bond ETF</t>
  </si>
  <si>
    <t>https://vizwealth.com/v/HCRB%2CAGG/2023/t/cy_4!25?show=&amp;align=true</t>
  </si>
  <si>
    <t>BIV</t>
  </si>
  <si>
    <t>Vanguard Intermediate-Term Bond Index Fund ETF</t>
  </si>
  <si>
    <t>https://vizwealth.com/v/BIV%2CAGG/2023/t/cy_4!25?show=&amp;align=true</t>
  </si>
  <si>
    <t>iShares Core US Aggregate Bond ETF</t>
  </si>
  <si>
    <t>https://vizwealth.com/v/AGG%2CAGG/2023/t/cy_4!25?show=&amp;align=true</t>
  </si>
  <si>
    <t>LCTIX</t>
  </si>
  <si>
    <t>Leader Capital High Quality Income Fund Inst</t>
  </si>
  <si>
    <t>IUSB</t>
  </si>
  <si>
    <t>https://vizwealth.com/v/LCTIX%2CIUSB/2023/t/cy_4!25?show=&amp;align=true</t>
  </si>
  <si>
    <t>intermediate-core-plus-bond</t>
  </si>
  <si>
    <t>Intermediate Core-Plus Bond</t>
  </si>
  <si>
    <t>MTGDX</t>
  </si>
  <si>
    <t>Morgan Stanley Mortgage Securities Trust I</t>
  </si>
  <si>
    <t>https://vizwealth.com/v/MTGDX%2CIUSB/2023/t/cy_4!25?show=&amp;align=true</t>
  </si>
  <si>
    <t>MTMIX</t>
  </si>
  <si>
    <t>NYLI MacKay Total Return Bond Fund I</t>
  </si>
  <si>
    <t>https://vizwealth.com/v/MTMIX%2CIUSB/2023/t/cy_4!25?show=&amp;align=true</t>
  </si>
  <si>
    <t>DRSK</t>
  </si>
  <si>
    <t>Aptus Defined Risk ETF</t>
  </si>
  <si>
    <t>https://vizwealth.com/v/DRSK%2CIUSB/2023/t/cy_4!25?show=&amp;align=true</t>
  </si>
  <si>
    <t>HTRB</t>
  </si>
  <si>
    <t>Hartford Total Return Bond ETF</t>
  </si>
  <si>
    <t>https://vizwealth.com/v/HTRB%2CIUSB/2023/t/cy_4!25?show=&amp;align=true</t>
  </si>
  <si>
    <t>JCPB</t>
  </si>
  <si>
    <t>JPMorgan Core Plus Bond ETF</t>
  </si>
  <si>
    <t>https://vizwealth.com/v/JCPB%2CIUSB/2023/t/cy_4!25?show=&amp;align=true</t>
  </si>
  <si>
    <t>iShares Core Total USD Bond Market ETF</t>
  </si>
  <si>
    <t>https://vizwealth.com/v/IUSB%2CIUSB/2023/t/cy_4!25?show=&amp;align=true</t>
  </si>
  <si>
    <t>EIGOX</t>
  </si>
  <si>
    <t>Eaton Vance Government Opportunities Fund I</t>
  </si>
  <si>
    <t>VGIT</t>
  </si>
  <si>
    <t>https://vizwealth.com/v/EIGOX%2CVGIT/2023/t/cy_4!25?show=&amp;align=true</t>
  </si>
  <si>
    <t>intermediate-government</t>
  </si>
  <si>
    <t>Intermediate Government</t>
  </si>
  <si>
    <t>JMBS</t>
  </si>
  <si>
    <t>Janus Henderson Mortgage-Backed Securities ETF</t>
  </si>
  <si>
    <t>https://vizwealth.com/v/JMBS%2CVGIT/2023/t/cy_4!25?show=&amp;align=true</t>
  </si>
  <si>
    <t>PDMIX</t>
  </si>
  <si>
    <t>PIMCO GNMA &amp; GS Fund Institutional</t>
  </si>
  <si>
    <t>https://vizwealth.com/v/PDMIX%2CVGIT/2023/t/cy_4!25?show=&amp;align=true</t>
  </si>
  <si>
    <t>VMBS</t>
  </si>
  <si>
    <t>Vanguard Mortgage-Backed Secs Idx Fund ETF</t>
  </si>
  <si>
    <t>https://vizwealth.com/v/VMBS%2CVGIT/2023/t/cy_4!25?show=&amp;align=true</t>
  </si>
  <si>
    <t>VMBSX</t>
  </si>
  <si>
    <t>Vanguard Mortgage-Backed Secs Idx Fund Admiral</t>
  </si>
  <si>
    <t>https://vizwealth.com/v/VMBSX%2CVGIT/2023/t/cy_4!25?show=&amp;align=true</t>
  </si>
  <si>
    <t>SPMB</t>
  </si>
  <si>
    <t>SPDR Portfolio Mortgage Backed Bond ETF</t>
  </si>
  <si>
    <t>Bloomberg US MBS TR USD</t>
  </si>
  <si>
    <t>https://vizwealth.com/v/SPMB%2CVGIT/2023/t/cy_4!25?show=&amp;align=true</t>
  </si>
  <si>
    <t>Vanguard Intermediate-Term Treasury Index Fd ETF</t>
  </si>
  <si>
    <t>https://vizwealth.com/v/VGIT%2CVGIT/2023/t/cy_4!25?show=&amp;align=true</t>
  </si>
  <si>
    <t>BYMMX</t>
  </si>
  <si>
    <t>BNY Mellon Corporate Bond Fund M</t>
  </si>
  <si>
    <t>Bloomberg US Interm Credit TR USD</t>
  </si>
  <si>
    <t>LQD</t>
  </si>
  <si>
    <t>https://vizwealth.com/v/BYMMX%2CLQD/2023/t/cy_4!25?show=&amp;align=true</t>
  </si>
  <si>
    <t>corporate-bond</t>
  </si>
  <si>
    <t>CINCX</t>
  </si>
  <si>
    <t>Calvert Income Fund I</t>
  </si>
  <si>
    <t>https://vizwealth.com/v/CINCX%2CLQD/2023/t/cy_4!25?show=&amp;align=true</t>
  </si>
  <si>
    <t>iShares 5-10 Yr Investment Grade Corporate Bd ETF</t>
  </si>
  <si>
    <t>https://vizwealth.com/v/IGIB%2CLQD/2023/t/cy_4!25?show=&amp;align=true</t>
  </si>
  <si>
    <t>SKOR</t>
  </si>
  <si>
    <t>FlexShares Credit-Scored US Corp Bond Index Fund</t>
  </si>
  <si>
    <t>https://vizwealth.com/v/SKOR%2CLQD/2023/t/cy_4!25?show=&amp;align=true</t>
  </si>
  <si>
    <t>IGEB</t>
  </si>
  <si>
    <t>iShares Investment Grade Systematic Bond ETF</t>
  </si>
  <si>
    <t>https://vizwealth.com/v/IGEB%2CLQD/2023/t/cy_4!25?show=&amp;align=true</t>
  </si>
  <si>
    <t>VICSX</t>
  </si>
  <si>
    <t>Vanguard Intermediate-Term Corp Bond Idx Fund Adm</t>
  </si>
  <si>
    <t>https://vizwealth.com/v/VICSX%2CLQD/2023/t/cy_4!25?show=&amp;align=true</t>
  </si>
  <si>
    <t>iShares iBoxx $ Inv Grade Corporate Bond ETF</t>
  </si>
  <si>
    <t>https://vizwealth.com/v/LQD%2CLQD/2023/t/cy_4!25?show=&amp;align=true</t>
  </si>
  <si>
    <t>EIGMX</t>
  </si>
  <si>
    <t>Eaton Vance Global Macro Absolute Return Fund I</t>
  </si>
  <si>
    <t>Bloomberg Global Aggregate TR Hdg USD</t>
  </si>
  <si>
    <t>https://vizwealth.com/v/EIGMX%2CAGG/2023/t/cy_4!25?show=&amp;align=true</t>
  </si>
  <si>
    <t>nontraditional-bond</t>
  </si>
  <si>
    <t>Nontraditional Bond</t>
  </si>
  <si>
    <t>EGRIX</t>
  </si>
  <si>
    <t>Eaton Vance Global Macro Abs Return Adv Fund I</t>
  </si>
  <si>
    <t>https://vizwealth.com/v/EGRIX%2CAGG/2023/t/cy_4!25?show=&amp;align=true</t>
  </si>
  <si>
    <t>SCFZX</t>
  </si>
  <si>
    <t>PGIM Securitized Credit Fund Z</t>
  </si>
  <si>
    <t>https://vizwealth.com/v/SCFZX%2CAGG/2023/t/cy_4!25?show=&amp;align=true</t>
  </si>
  <si>
    <t>IGHG</t>
  </si>
  <si>
    <t>ProShares Investment Grade-Interest Rate Hdg ETF</t>
  </si>
  <si>
    <t>https://vizwealth.com/v/IGHG%2CAGG/2023/t/cy_4!25?show=&amp;align=true</t>
  </si>
  <si>
    <t>UCON</t>
  </si>
  <si>
    <t>First Trust Smith Unconstrained Bond ETF</t>
  </si>
  <si>
    <t>https://vizwealth.com/v/UCON%2CAGG/2023/t/cy_4!25?show=&amp;align=true</t>
  </si>
  <si>
    <t>CBLDX</t>
  </si>
  <si>
    <t>CrossingBridge Low Duration High Inc Fd Inst</t>
  </si>
  <si>
    <t>https://vizwealth.com/v/CBLDX%2CAGG/2023/t/cy_4!25?show=&amp;align=true</t>
  </si>
  <si>
    <t>multisector-bond</t>
  </si>
  <si>
    <t>Multisector Bond</t>
  </si>
  <si>
    <t>ICMUX</t>
  </si>
  <si>
    <t>Intrepid Income Fund Institutional</t>
  </si>
  <si>
    <t>https://vizwealth.com/v/ICMUX%2CAGG/2023/t/cy_4!25?show=&amp;align=true</t>
  </si>
  <si>
    <t>NWXHX</t>
  </si>
  <si>
    <t>Nationwide Strategic Income Fund IS</t>
  </si>
  <si>
    <t>https://vizwealth.com/v/NWXHX%2CAGG/2023/t/cy_4!25?show=&amp;align=true</t>
  </si>
  <si>
    <t>NFLT</t>
  </si>
  <si>
    <t>Virtus Newfleet Multi-Sector Bond</t>
  </si>
  <si>
    <t>https://vizwealth.com/v/NFLT%2CAGG/2023/t/cy_4!25?show=&amp;align=true</t>
  </si>
  <si>
    <t>BYLD</t>
  </si>
  <si>
    <t>iShares Yield Optimized Bond ETF</t>
  </si>
  <si>
    <t>https://vizwealth.com/v/BYLD%2CAGG/2023/t/cy_4!25?show=&amp;align=true</t>
  </si>
  <si>
    <t>PTCIX</t>
  </si>
  <si>
    <t>PIMCO Long-Term Cr Bd Fund Institutional</t>
  </si>
  <si>
    <t>BLV</t>
  </si>
  <si>
    <t>https://vizwealth.com/v/PTCIX%2CBLV/2023/t/cy_4!25?show=&amp;align=true</t>
  </si>
  <si>
    <t>long-term-bond</t>
  </si>
  <si>
    <t>Long-Term Bond</t>
  </si>
  <si>
    <t>VLCIX</t>
  </si>
  <si>
    <t>Vanguard Long-Term Corporate Bond Idx Fund Inst</t>
  </si>
  <si>
    <t>https://vizwealth.com/v/VLCIX%2CBLV/2023/t/cy_4!25?show=&amp;align=true</t>
  </si>
  <si>
    <t>IGLB</t>
  </si>
  <si>
    <t>iShares 10+ Year Investment Grade Corp Bond ETF</t>
  </si>
  <si>
    <t>https://vizwealth.com/v/IGLB%2CBLV/2023/t/cy_4!25?show=&amp;align=true</t>
  </si>
  <si>
    <t>SPLB</t>
  </si>
  <si>
    <t>SPDR Portfolio Long Term Corporate Bond ETF</t>
  </si>
  <si>
    <t>Bloomberg US Long Corporate TR USD</t>
  </si>
  <si>
    <t>https://vizwealth.com/v/SPLB%2CBLV/2023/t/cy_4!25?show=&amp;align=true</t>
  </si>
  <si>
    <t>VCLT</t>
  </si>
  <si>
    <t>Vanguard Long-Term Corporate Bond Idx Fund ETF</t>
  </si>
  <si>
    <t>https://vizwealth.com/v/VCLT%2CBLV/2023/t/cy_4!25?show=&amp;align=true</t>
  </si>
  <si>
    <t>DEEIX</t>
  </si>
  <si>
    <t>Macquarie Extended Duration Bond Fund Inst</t>
  </si>
  <si>
    <t>https://vizwealth.com/v/DEEIX%2CBLV/2023/t/cy_4!25?show=&amp;align=true</t>
  </si>
  <si>
    <t>Vanguard Long-Term Bond Index Fund ETF</t>
  </si>
  <si>
    <t>https://vizwealth.com/v/BLV%2CBLV/2023/t/cy_4!25?show=&amp;align=true</t>
  </si>
  <si>
    <t>USGAX</t>
  </si>
  <si>
    <t>Morgan Stanley Long Duration Govt Oppty Fund A</t>
  </si>
  <si>
    <t>TLT</t>
  </si>
  <si>
    <t>https://vizwealth.com/v/USGAX%2CTLT/2023/t/cy_4!25?show=&amp;align=true</t>
  </si>
  <si>
    <t>long-government</t>
  </si>
  <si>
    <t>Long Government</t>
  </si>
  <si>
    <t>LGOV</t>
  </si>
  <si>
    <t>First Trust Long Duration Opportunities ETF</t>
  </si>
  <si>
    <t>ICE BofA 5+Y US Trsy TR USD</t>
  </si>
  <si>
    <t>https://vizwealth.com/v/LGOV%2CTLT/2023/t/cy_4!25?show=&amp;align=true</t>
  </si>
  <si>
    <t>TLH</t>
  </si>
  <si>
    <t>iShares 10-20 Year Treasury Bond ETF</t>
  </si>
  <si>
    <t>https://vizwealth.com/v/TLH%2CTLT/2023/t/cy_4!25?show=&amp;align=true</t>
  </si>
  <si>
    <t>PGOVX</t>
  </si>
  <si>
    <t>PIMCO Long-Term US Government Fund Institutional</t>
  </si>
  <si>
    <t>https://vizwealth.com/v/PGOVX%2CTLT/2023/t/cy_4!25?show=&amp;align=true</t>
  </si>
  <si>
    <t>IEF</t>
  </si>
  <si>
    <t>iShares 7-10 Year Treasury Bond ETF</t>
  </si>
  <si>
    <t>https://vizwealth.com/v/IEF%2CTLT/2023/t/cy_4!25?show=&amp;align=true</t>
  </si>
  <si>
    <t>PEDIX</t>
  </si>
  <si>
    <t>PIMCO Extended Duration Fund Inst</t>
  </si>
  <si>
    <t>https://vizwealth.com/v/PEDIX%2CTLT/2023/t/cy_4!25?show=&amp;align=true</t>
  </si>
  <si>
    <t>iShares 20+ Year Treasury Bond ETF</t>
  </si>
  <si>
    <t>https://vizwealth.com/v/TLT%2CTLT/2023/t/cy_4!25?show=&amp;align=true</t>
  </si>
  <si>
    <t>BERIX</t>
  </si>
  <si>
    <t>Carillon Chartwell Real Income Fund I</t>
  </si>
  <si>
    <t>Bloomberg US Treasury US TIPS TR USD</t>
  </si>
  <si>
    <t>TIP</t>
  </si>
  <si>
    <t>https://vizwealth.com/v/BERIX%2CTIP/2023/t/cy_4!25?show=&amp;align=true</t>
  </si>
  <si>
    <t>inflation-protected-bond</t>
  </si>
  <si>
    <t>Inflation-Protected Bond</t>
  </si>
  <si>
    <t>JCPI</t>
  </si>
  <si>
    <t>JPMorgan Inflation Managed Bond ETF</t>
  </si>
  <si>
    <t>https://vizwealth.com/v/JCPI%2CTIP/2023/t/cy_4!25?show=&amp;align=true</t>
  </si>
  <si>
    <t>HIPAX</t>
  </si>
  <si>
    <t>Hartford Inflation Plus Fund A</t>
  </si>
  <si>
    <t>Bloomberg US Trsy Infl Note 1-10Y TR USD</t>
  </si>
  <si>
    <t>https://vizwealth.com/v/HIPAX%2CTIP/2023/t/cy_4!25?show=&amp;align=true</t>
  </si>
  <si>
    <t>MIPZX</t>
  </si>
  <si>
    <t>MassMutual Inflation-Protected and Income Fund I</t>
  </si>
  <si>
    <t>https://vizwealth.com/v/MIPZX%2CTIP/2023/t/cy_4!25?show=&amp;align=true</t>
  </si>
  <si>
    <t>TDTF</t>
  </si>
  <si>
    <t>FlexShares iBoxx 5-Year Target Duration TIPS Index</t>
  </si>
  <si>
    <t>Markit iBoxx 5 Yr Trgt Durtn TIPS TR USD</t>
  </si>
  <si>
    <t>https://vizwealth.com/v/TDTF%2CTIP/2023/t/cy_4!25?show=&amp;align=true</t>
  </si>
  <si>
    <t>SCHP</t>
  </si>
  <si>
    <t>Schwab US TIPS ETF</t>
  </si>
  <si>
    <t>https://vizwealth.com/v/SCHP%2CTIP/2023/t/cy_4!25?show=&amp;align=true</t>
  </si>
  <si>
    <t>iShares TIPS Bond ETF</t>
  </si>
  <si>
    <t>https://vizwealth.com/v/TIP%2CTIP/2023/t/cy_4!25?show=&amp;align=true</t>
  </si>
  <si>
    <t>IBHE</t>
  </si>
  <si>
    <t>iShares iBonds 2025 Term High Yield and Income ETF</t>
  </si>
  <si>
    <t>https://vizwealth.com/v/IBHE%2CAGG/2023/t/cy_4!25?show=&amp;align=true</t>
  </si>
  <si>
    <t>target-maturity</t>
  </si>
  <si>
    <t>Target Maturity</t>
  </si>
  <si>
    <t>BSJP</t>
  </si>
  <si>
    <t>Invesco BulletShares 2025 Hi Yld Bd ETF</t>
  </si>
  <si>
    <t>https://vizwealth.com/v/BSJP%2CAGG/2023/t/cy_4!25?show=&amp;align=true</t>
  </si>
  <si>
    <t>BSJQ</t>
  </si>
  <si>
    <t>Invesco BulletShares 2026 Hi Yld Corp Bd ETF</t>
  </si>
  <si>
    <t>https://vizwealth.com/v/BSJQ%2CAGG/2023/t/cy_4!25?show=&amp;align=true</t>
  </si>
  <si>
    <t>EIDOX</t>
  </si>
  <si>
    <t>Eaton Vance Emerging Markets Debt Opportunities I</t>
  </si>
  <si>
    <t>JPM EMBI Global Diversified TR USD</t>
  </si>
  <si>
    <t>EMB</t>
  </si>
  <si>
    <t>https://vizwealth.com/v/EIDOX%2CEMB/2023/t/cy_4!25?show=&amp;align=true</t>
  </si>
  <si>
    <t>emerging-markets-bond</t>
  </si>
  <si>
    <t>Emerging Markets Bond</t>
  </si>
  <si>
    <t>AGEYX</t>
  </si>
  <si>
    <t>American Beacon Developing World Income Fund Y</t>
  </si>
  <si>
    <t>https://vizwealth.com/v/AGEYX%2CEMB/2023/t/cy_4!25?show=&amp;align=true</t>
  </si>
  <si>
    <t>HYEM</t>
  </si>
  <si>
    <t>VanEck Emerging Markets High Yield Bond ETF</t>
  </si>
  <si>
    <t>ICE BofA Div HY US EMs Corp + TR USD</t>
  </si>
  <si>
    <t>https://vizwealth.com/v/HYEM%2CEMB/2023/t/cy_4!25?show=&amp;align=true</t>
  </si>
  <si>
    <t>PFUMX</t>
  </si>
  <si>
    <t>Finisterre Emerging Markets Total Ret Bd Fd Inst</t>
  </si>
  <si>
    <t>https://vizwealth.com/v/PFUMX%2CEMB/2023/t/cy_4!25?show=&amp;align=true</t>
  </si>
  <si>
    <t>EMHY</t>
  </si>
  <si>
    <t>iShares JP Morgan EM High Yield Bond ETF</t>
  </si>
  <si>
    <t>JPM USD EM HY Bond TR USD</t>
  </si>
  <si>
    <t>https://vizwealth.com/v/EMHY%2CEMB/2023/t/cy_4!25?show=&amp;align=true</t>
  </si>
  <si>
    <t>PCY</t>
  </si>
  <si>
    <t>Invesco Emerging Markets Sovereign Debt ETF</t>
  </si>
  <si>
    <t>Bloomberg Gbl Agg Ex USD TR USD</t>
  </si>
  <si>
    <t>https://vizwealth.com/v/PCY%2CEMB/2023/t/cy_4!25?show=&amp;align=true</t>
  </si>
  <si>
    <t>iShares JPMorgan USD Emerging Markets Bond ETF</t>
  </si>
  <si>
    <t>https://vizwealth.com/v/EMB%2CEMB/2023/t/cy_4!25?show=&amp;align=true</t>
  </si>
  <si>
    <t>PELBX</t>
  </si>
  <si>
    <t>PIMCO Emerg Markets Local Currency and Bd Fd Inst</t>
  </si>
  <si>
    <t>EBND</t>
  </si>
  <si>
    <t>https://vizwealth.com/v/PELBX%2CEBND/2023/t/cy_4!25?show=&amp;align=true</t>
  </si>
  <si>
    <t>emerging-markets-local-currency-bond</t>
  </si>
  <si>
    <t>Emerging-Markets Local-Currency Bond</t>
  </si>
  <si>
    <t>PLMIX</t>
  </si>
  <si>
    <t>PIMCO EM Currency and Sh-Tr Inv Fund Institutional</t>
  </si>
  <si>
    <t>JPM ELMI+ TR USD</t>
  </si>
  <si>
    <t>https://vizwealth.com/v/PLMIX%2CEBND/2023/t/cy_4!25?show=&amp;align=true</t>
  </si>
  <si>
    <t>EEIIX</t>
  </si>
  <si>
    <t>Eaton Vance Emerging Markets Local Income Fund I</t>
  </si>
  <si>
    <t>JPM GBI-EM Global Diversified TR USD</t>
  </si>
  <si>
    <t>https://vizwealth.com/v/EEIIX%2CEBND/2023/t/cy_4!25?show=&amp;align=true</t>
  </si>
  <si>
    <t>FEMB</t>
  </si>
  <si>
    <t>First Trust Emerging Markets Local Currency Bd ETF</t>
  </si>
  <si>
    <t>https://vizwealth.com/v/FEMB%2CEBND/2023/t/cy_4!25?show=&amp;align=true</t>
  </si>
  <si>
    <t>EMLC</t>
  </si>
  <si>
    <t>VanEck JP Morgan EM Local Currency Bond ETF</t>
  </si>
  <si>
    <t>JPM GBI-EM Global Core TR USD</t>
  </si>
  <si>
    <t>https://vizwealth.com/v/EMLC%2CEBND/2023/t/cy_4!25?show=&amp;align=true</t>
  </si>
  <si>
    <t>LEMB</t>
  </si>
  <si>
    <t>iShares JP Morgan EM Local Currency Bond ETF</t>
  </si>
  <si>
    <t>JPM GBI-EM Gbl Div 15%Cap 4.5% Fl TR USD</t>
  </si>
  <si>
    <t>https://vizwealth.com/v/LEMB%2CEBND/2023/t/cy_4!25?show=&amp;align=true</t>
  </si>
  <si>
    <t>SPDR Bloomberg Emerging Markets Local Bond ETF</t>
  </si>
  <si>
    <t>Bloomberg Global Aggregate TR USD</t>
  </si>
  <si>
    <t>https://vizwealth.com/v/EBND%2CEBND/2023/t/cy_4!25?show=&amp;align=true</t>
  </si>
  <si>
    <t>MZLSX</t>
  </si>
  <si>
    <t>Muzinich Low Duration Fund Supra Inst</t>
  </si>
  <si>
    <t>BWX</t>
  </si>
  <si>
    <t>https://vizwealth.com/v/MZLSX%2CBWX/2023/t/cy_4!25?show=&amp;align=true</t>
  </si>
  <si>
    <t>global-bond</t>
  </si>
  <si>
    <t>Global Bond</t>
  </si>
  <si>
    <t>DGFFX</t>
  </si>
  <si>
    <t>Destinations Global Fixed Income Opprtnts Fd I</t>
  </si>
  <si>
    <t>ICE BofA Gbl Brd Mkt TR HUSD</t>
  </si>
  <si>
    <t>https://vizwealth.com/v/DGFFX%2CBWX/2023/t/cy_4!25?show=&amp;align=true</t>
  </si>
  <si>
    <t>OIBYX</t>
  </si>
  <si>
    <t>Invesco International Bond Fund Y</t>
  </si>
  <si>
    <t>https://vizwealth.com/v/OIBYX%2CBWX/2023/t/cy_4!25?show=&amp;align=true</t>
  </si>
  <si>
    <t>JPIB</t>
  </si>
  <si>
    <t>JPMorgan International Bond Opportunities ETF</t>
  </si>
  <si>
    <t>Bloomberg Multiverse Ex USD TR Hdg USD</t>
  </si>
  <si>
    <t>https://vizwealth.com/v/JPIB%2CBWX/2023/t/cy_4!25?show=&amp;align=true</t>
  </si>
  <si>
    <t>IBND</t>
  </si>
  <si>
    <t>SPDR Bloomberg International Corporate Bond ETF</t>
  </si>
  <si>
    <t>https://vizwealth.com/v/IBND%2CBWX/2023/t/cy_4!25?show=&amp;align=true</t>
  </si>
  <si>
    <t>ISHG</t>
  </si>
  <si>
    <t>iShares 1-3 Yr International Treasury Bond ETF</t>
  </si>
  <si>
    <t>FTSE WBIG USD</t>
  </si>
  <si>
    <t>https://vizwealth.com/v/ISHG%2CBWX/2023/t/cy_4!25?show=&amp;align=true</t>
  </si>
  <si>
    <t>SPDR Bloomberg International Treasury Bond ETF</t>
  </si>
  <si>
    <t>https://vizwealth.com/v/BWX%2CBWX/2023/t/cy_4!25?show=&amp;align=true</t>
  </si>
  <si>
    <t>PIMCO Gl Bd Oppty Fund (US Dollar-Hedged) Inst</t>
  </si>
  <si>
    <t>BNDX</t>
  </si>
  <si>
    <t>https://vizwealth.com/v/PGBIX%2CBNDX/2023/t/cy_4!25?show=&amp;align=true</t>
  </si>
  <si>
    <t>global-bond-usd-hedged</t>
  </si>
  <si>
    <t>PFORX</t>
  </si>
  <si>
    <t>PIMCO Intl Bond Fund (US Dollar-Hedged) Inst</t>
  </si>
  <si>
    <t>Bloomberg Gbl Agg Ex USD TR Hdg USD</t>
  </si>
  <si>
    <t>https://vizwealth.com/v/PFORX%2CBNDX/2023/t/cy_4!25?show=&amp;align=true</t>
  </si>
  <si>
    <t>TIBNX</t>
  </si>
  <si>
    <t>Nuveen International Bond Fund I</t>
  </si>
  <si>
    <t>https://vizwealth.com/v/TIBNX%2CBNDX/2023/t/cy_4!25?show=&amp;align=true</t>
  </si>
  <si>
    <t>BGRN</t>
  </si>
  <si>
    <t>iShares USD Green Bond ETF</t>
  </si>
  <si>
    <t>Bloomberg MSCI USD Green Bd Sel TR USD</t>
  </si>
  <si>
    <t>https://vizwealth.com/v/BGRN%2CBNDX/2023/t/cy_4!25?show=&amp;align=true</t>
  </si>
  <si>
    <t>IAGG</t>
  </si>
  <si>
    <t>iShares Core International Aggregate Bond ETF</t>
  </si>
  <si>
    <t>https://vizwealth.com/v/IAGG%2CBNDX/2023/t/cy_4!25?show=&amp;align=true</t>
  </si>
  <si>
    <t>Vanguard Total International Bond Index Fund ETF</t>
  </si>
  <si>
    <t>https://vizwealth.com/v/BNDX%2CBNDX/2023/t/cy_4!25?show=&amp;align=true</t>
  </si>
  <si>
    <t>ORDNX</t>
  </si>
  <si>
    <t>North Square Preferred and Income Securities Fd I</t>
  </si>
  <si>
    <t>PFF</t>
  </si>
  <si>
    <t>https://vizwealth.com/v/ORDNX%2CPFF/2023/t/cy_4!25?show=&amp;align=true</t>
  </si>
  <si>
    <t>preferred-stock</t>
  </si>
  <si>
    <t>Preferred Stock</t>
  </si>
  <si>
    <t>VRP</t>
  </si>
  <si>
    <t>Invesco Variable Rate Preferred ETF</t>
  </si>
  <si>
    <t>https://vizwealth.com/v/VRP%2CPFF/2023/t/cy_4!25?show=&amp;align=true</t>
  </si>
  <si>
    <t>LPXIX</t>
  </si>
  <si>
    <t>Cohen &amp; Steers Low Duration Preferred and Income I</t>
  </si>
  <si>
    <t>https://vizwealth.com/v/LPXIX%2CPFF/2023/t/cy_4!25?show=&amp;align=true</t>
  </si>
  <si>
    <t>PCSFX</t>
  </si>
  <si>
    <t>Principal Capital Securities Fund S</t>
  </si>
  <si>
    <t>ICE BofA US All Captl TR USD</t>
  </si>
  <si>
    <t>https://vizwealth.com/v/PCSFX%2CPFF/2023/t/cy_4!25?show=&amp;align=true</t>
  </si>
  <si>
    <t>FPEI</t>
  </si>
  <si>
    <t>First Trust Institutional Prefrrd Sec and Inc ETF</t>
  </si>
  <si>
    <t>https://vizwealth.com/v/FPEI%2CPFF/2023/t/cy_4!25?show=&amp;align=true</t>
  </si>
  <si>
    <t>PREF</t>
  </si>
  <si>
    <t>Principal Spectrum Preferred Securities Active ETF</t>
  </si>
  <si>
    <t>ICE BofA US IG Inst Captl TR USD</t>
  </si>
  <si>
    <t>https://vizwealth.com/v/PREF%2CPFF/2023/t/cy_4!25?show=&amp;align=true</t>
  </si>
  <si>
    <t>iShares Preferred and Income Securities ETF</t>
  </si>
  <si>
    <t>ICE Ex Listed Preferred&amp;HybridSec TR USD</t>
  </si>
  <si>
    <t>https://vizwealth.com/v/PFF%2CPFF/2023/t/cy_4!25?show=&amp;align=true</t>
  </si>
  <si>
    <t>FCVSX</t>
  </si>
  <si>
    <t>Fidelity Convertible Securities Fund</t>
  </si>
  <si>
    <t>CWB</t>
  </si>
  <si>
    <t>https://vizwealth.com/v/FCVSX%2CCWB/2023/t/cy_4!25?show=&amp;align=true</t>
  </si>
  <si>
    <t>convertibles</t>
  </si>
  <si>
    <t>Convertibles</t>
  </si>
  <si>
    <t>ICVT</t>
  </si>
  <si>
    <t>iShares Convertible Bond ETF</t>
  </si>
  <si>
    <t>https://vizwealth.com/v/ICVT%2CCWB/2023/t/cy_4!25?show=&amp;align=true</t>
  </si>
  <si>
    <t>MCNVX</t>
  </si>
  <si>
    <t>NYLI MacKay Convertible Fund I</t>
  </si>
  <si>
    <t>https://vizwealth.com/v/MCNVX%2CCWB/2023/t/cy_4!25?show=&amp;align=true</t>
  </si>
  <si>
    <t>SPDR Bloomberg Convertible Securities ETF</t>
  </si>
  <si>
    <t>Bloomberg US Cnvt Lq Bond TR USD</t>
  </si>
  <si>
    <t>https://vizwealth.com/v/CWB%2CCWB/2023/t/cy_4!25?show=&amp;align=true</t>
  </si>
  <si>
    <t>ANNPX</t>
  </si>
  <si>
    <t>Virtus Convertible Fund Institutional</t>
  </si>
  <si>
    <t>https://vizwealth.com/v/ANNPX%2CCWB/2023/t/cy_4!25?show=&amp;align=true</t>
  </si>
  <si>
    <t>SHRIX</t>
  </si>
  <si>
    <t>Stone Ridge Hi Yld Reinsurance Risk PrmI</t>
  </si>
  <si>
    <t>https://vizwealth.com/v/SHRIX%2CAGG/2023/t/cy_4!25?show=&amp;align=true</t>
  </si>
  <si>
    <t>miscellaneous-fixed-income</t>
  </si>
  <si>
    <t>Miscellaneous Fixed Income</t>
  </si>
  <si>
    <t>SHRMX</t>
  </si>
  <si>
    <t>Stone Ridge Hi Yld Reinsurance Risk PrmM</t>
  </si>
  <si>
    <t>https://vizwealth.com/v/SHRMX%2CAGG/2023/t/cy_4!25?show=&amp;align=true</t>
  </si>
  <si>
    <t>BATAX</t>
  </si>
  <si>
    <t>BlackRock Allocation Target Shares Series A</t>
  </si>
  <si>
    <t>https://vizwealth.com/v/BATAX%2CAGG/2023/t/cy_4!25?show=&amp;align=true</t>
  </si>
  <si>
    <t>MUNI BOND FUNDS</t>
  </si>
  <si>
    <t>FEHIX</t>
  </si>
  <si>
    <t>First Eagle High Yield Municipal Fund I</t>
  </si>
  <si>
    <t>Municipal Bond</t>
  </si>
  <si>
    <t>S&amp;P Municipal Yield TR USD</t>
  </si>
  <si>
    <t>HYD</t>
  </si>
  <si>
    <t>https://vizwealth.com/v/FEHIX%2CHYD/2023/t/cy_4!25?show=&amp;align=true</t>
  </si>
  <si>
    <t>high-yield-muni</t>
  </si>
  <si>
    <t>High Yield Muni</t>
  </si>
  <si>
    <t>FXIEX</t>
  </si>
  <si>
    <t>PIMCO Fixed Income SHares Series TE</t>
  </si>
  <si>
    <t>https://vizwealth.com/v/FXIEX%2CHYD/2023/t/cy_4!25?show=&amp;align=true</t>
  </si>
  <si>
    <t>FLMI</t>
  </si>
  <si>
    <t>Franklin Dynamic Municipal Bond ETF</t>
  </si>
  <si>
    <t>https://vizwealth.com/v/FLMI%2CHYD/2023/t/cy_4!25?show=&amp;align=true</t>
  </si>
  <si>
    <t>AMHIX</t>
  </si>
  <si>
    <t>American Funds American High-Inc Muni Bond Fd A</t>
  </si>
  <si>
    <t>https://vizwealth.com/v/AMHIX%2CHYD/2023/t/cy_4!25?show=&amp;align=true</t>
  </si>
  <si>
    <t>HYMB</t>
  </si>
  <si>
    <t>SPDR Nuveen ICE High Yield Municipal Bond ETF</t>
  </si>
  <si>
    <t>https://vizwealth.com/v/HYMB%2CHYD/2023/t/cy_4!25?show=&amp;align=true</t>
  </si>
  <si>
    <t>FMHI</t>
  </si>
  <si>
    <t>First Trust Municipal High Income ETF</t>
  </si>
  <si>
    <t>https://vizwealth.com/v/FMHI%2CHYD/2023/t/cy_4!25?show=&amp;align=true</t>
  </si>
  <si>
    <t>VanEck High Yield Muni ETF</t>
  </si>
  <si>
    <t>ICE US Broad Municipal TR USD</t>
  </si>
  <si>
    <t>https://vizwealth.com/v/HYD%2CHYD/2023/t/cy_4!25?show=&amp;align=true</t>
  </si>
  <si>
    <t>USSTX</t>
  </si>
  <si>
    <t>Victory Tax Exempt Short-Term Fund Fund</t>
  </si>
  <si>
    <t>SUB</t>
  </si>
  <si>
    <t>https://vizwealth.com/v/USSTX%2CSUB/2023/t/cy_4!25?show=&amp;align=true</t>
  </si>
  <si>
    <t>muni-national-short</t>
  </si>
  <si>
    <t>Muni National Short</t>
  </si>
  <si>
    <t>Baird Short-Term Municipal Bond Fund Institutional</t>
  </si>
  <si>
    <t>https://vizwealth.com/v/BTMIX%2CSUB/2023/t/cy_4!25?show=&amp;align=true</t>
  </si>
  <si>
    <t>AIDZX</t>
  </si>
  <si>
    <t>AB Intermediate Dvsfd Muni Port Z</t>
  </si>
  <si>
    <t>https://vizwealth.com/v/AIDZX%2CSUB/2023/t/cy_4!25?show=&amp;align=true</t>
  </si>
  <si>
    <t>SMMU</t>
  </si>
  <si>
    <t>PIMCO Short Term Municipal Bond Active Exch Tr Fd</t>
  </si>
  <si>
    <t>https://vizwealth.com/v/SMMU%2CSUB/2023/t/cy_4!25?show=&amp;align=true</t>
  </si>
  <si>
    <t>SMB</t>
  </si>
  <si>
    <t>VanEck Short Muni ETF</t>
  </si>
  <si>
    <t>https://vizwealth.com/v/SMB%2CSUB/2023/t/cy_4!25?show=&amp;align=true</t>
  </si>
  <si>
    <t>FSMB</t>
  </si>
  <si>
    <t>First Trust Short Duration Managed Municipal ETF</t>
  </si>
  <si>
    <t>Bloomberg Municipal 1-5 Yr TR USD</t>
  </si>
  <si>
    <t>https://vizwealth.com/v/FSMB%2CSUB/2023/t/cy_4!25?show=&amp;align=true</t>
  </si>
  <si>
    <t>iShares Short-Term National Muni Bond ETF</t>
  </si>
  <si>
    <t>ICE AMT-Free US National Muni TR USD</t>
  </si>
  <si>
    <t>https://vizwealth.com/v/SUB%2CSUB/2023/t/cy_4!25?show=&amp;align=true</t>
  </si>
  <si>
    <t>GSAAX</t>
  </si>
  <si>
    <t>Goldman Sachs Mncpl Inc Cpltn Sp Act Ins</t>
  </si>
  <si>
    <t>N/A</t>
  </si>
  <si>
    <t>MUB</t>
  </si>
  <si>
    <t>https://vizwealth.com/v/GSAAX%2CMUB/2023/t/cy_4!25?show=&amp;align=true</t>
  </si>
  <si>
    <t>muni-national-interm</t>
  </si>
  <si>
    <t>Muni National Interm</t>
  </si>
  <si>
    <t>EILTX</t>
  </si>
  <si>
    <t>Parametric TABS 5-to-15 Year Laddered Muni Bond I</t>
  </si>
  <si>
    <t>https://vizwealth.com/v/EILTX%2CMUB/2023/t/cy_4!25?show=&amp;align=true</t>
  </si>
  <si>
    <t>PTIMX</t>
  </si>
  <si>
    <t>Performance Trust Municipal Bond Fund Inst</t>
  </si>
  <si>
    <t>https://vizwealth.com/v/PTIMX%2CMUB/2023/t/cy_4!25?show=&amp;align=true</t>
  </si>
  <si>
    <t>HMOP</t>
  </si>
  <si>
    <t>Hartford Municipal Opportunities ETF</t>
  </si>
  <si>
    <t>https://vizwealth.com/v/HMOP%2CMUB/2023/t/cy_4!25?show=&amp;align=true</t>
  </si>
  <si>
    <t>JMUB</t>
  </si>
  <si>
    <t>JPMorgan Municipal ETF</t>
  </si>
  <si>
    <t>https://vizwealth.com/v/JMUB%2CMUB/2023/t/cy_4!25?show=&amp;align=true</t>
  </si>
  <si>
    <t>PIMCO Intermediate Municipal Bond Active ETF</t>
  </si>
  <si>
    <t>https://vizwealth.com/v/MUNI%2CMUB/2023/t/cy_4!25?show=&amp;align=true</t>
  </si>
  <si>
    <t>iShares National Muni Bond ETF</t>
  </si>
  <si>
    <t>https://vizwealth.com/v/MUB%2CMUB/2023/t/cy_4!25?show=&amp;align=true</t>
  </si>
  <si>
    <t>ROBNX</t>
  </si>
  <si>
    <t>Robinson Tax Advantaged Income Fund Inst</t>
  </si>
  <si>
    <t>Bloomberg US Municipal Index</t>
  </si>
  <si>
    <t>TFI</t>
  </si>
  <si>
    <t>https://vizwealth.com/v/ROBNX%2CTFI/2023/t/cy_4!25?show=&amp;align=true</t>
  </si>
  <si>
    <t>muni-national-long</t>
  </si>
  <si>
    <t>Muni National Long</t>
  </si>
  <si>
    <t>BAB</t>
  </si>
  <si>
    <t>Invesco Taxable Municipal Bond ETF</t>
  </si>
  <si>
    <t>https://vizwealth.com/v/BAB%2CTFI/2023/t/cy_4!25?show=&amp;align=true</t>
  </si>
  <si>
    <t>Baird Municipal Bond Fund Institutional</t>
  </si>
  <si>
    <t>https://vizwealth.com/v/BMQIX%2CTFI/2023/t/cy_4!25?show=&amp;align=true</t>
  </si>
  <si>
    <t>VWALX</t>
  </si>
  <si>
    <t>Vanguard High-Yield Tax-Exempt Fund Admiral</t>
  </si>
  <si>
    <t>https://vizwealth.com/v/VWALX%2CTFI/2023/t/cy_4!25?show=&amp;align=true</t>
  </si>
  <si>
    <t>MMIN</t>
  </si>
  <si>
    <t>NYLI MacKay Muni Insured ETF</t>
  </si>
  <si>
    <t>https://vizwealth.com/v/MMIN%2CTFI/2023/t/cy_4!25?show=&amp;align=true</t>
  </si>
  <si>
    <t>MLN</t>
  </si>
  <si>
    <t>VanEck Long Muni ETF</t>
  </si>
  <si>
    <t>ICE Long AMT-Free Brd Nat Muni TR USD</t>
  </si>
  <si>
    <t>https://vizwealth.com/v/MLN%2CTFI/2023/t/cy_4!25?show=&amp;align=true</t>
  </si>
  <si>
    <t>SPDR Nuveen ICE Municipal Bond ETF</t>
  </si>
  <si>
    <t>https://vizwealth.com/v/TFI%2CTFI/2023/t/cy_4!25?show=&amp;align=true</t>
  </si>
  <si>
    <t>AICYX</t>
  </si>
  <si>
    <t>AB Intermediate CA Muni Port Advisor</t>
  </si>
  <si>
    <t>https://vizwealth.com/v/AICYX%2CAGG/2023/t/cy_4!25?show=&amp;align=true</t>
  </si>
  <si>
    <t>muni-single-state-short</t>
  </si>
  <si>
    <t>Muni Single State Short</t>
  </si>
  <si>
    <t>SFCNX</t>
  </si>
  <si>
    <t>Allspring California Ltd-Tm TF Fd Inst</t>
  </si>
  <si>
    <t>Bloomberg Cali Muni 1-5Y Blnd TR USD</t>
  </si>
  <si>
    <t>https://vizwealth.com/v/SFCNX%2CAGG/2023/t/cy_4!25?show=&amp;align=true</t>
  </si>
  <si>
    <t>LTNYX</t>
  </si>
  <si>
    <t>Invesco Rochester Limited Term New York Muni A</t>
  </si>
  <si>
    <t>S&amp;P Municipal Bond TR</t>
  </si>
  <si>
    <t>https://vizwealth.com/v/LTNYX%2CAGG/2023/t/cy_4!25?show=&amp;align=true</t>
  </si>
  <si>
    <t>USVAX</t>
  </si>
  <si>
    <t>Victory Virginia Bond Fund Fund</t>
  </si>
  <si>
    <t>https://vizwealth.com/v/USVAX%2CAGG/2023/t/cy_4!25?show=&amp;align=true</t>
  </si>
  <si>
    <t>muni-single-state-interm</t>
  </si>
  <si>
    <t>Muni Single State Interm</t>
  </si>
  <si>
    <t>EIORX</t>
  </si>
  <si>
    <t>Eaton Vance Oregon Municipal Income Fund I</t>
  </si>
  <si>
    <t>https://vizwealth.com/v/EIORX%2CAGG/2023/t/cy_4!25?show=&amp;align=true</t>
  </si>
  <si>
    <t>CFMOX</t>
  </si>
  <si>
    <t>Commerce Missouri Tax-Free Intermediate Bond Fund</t>
  </si>
  <si>
    <t>https://vizwealth.com/v/CFMOX%2CAGG/2023/t/cy_4!25?show=&amp;align=true</t>
  </si>
  <si>
    <t>GTFBX</t>
  </si>
  <si>
    <t>T Rowe Price Georgia Tax-Free Bond Fund</t>
  </si>
  <si>
    <t>https://vizwealth.com/v/GTFBX%2CAGG/2023/t/cy_4!25?show=&amp;align=true</t>
  </si>
  <si>
    <t>muni-single-state-long</t>
  </si>
  <si>
    <t>Muni Single State Long</t>
  </si>
  <si>
    <t>VCTFX</t>
  </si>
  <si>
    <t>Macquarie Tax-Free Colorado Fund A</t>
  </si>
  <si>
    <t>https://vizwealth.com/v/VCTFX%2CAGG/2023/t/cy_4!25?show=&amp;align=true</t>
  </si>
  <si>
    <t>TFBIX</t>
  </si>
  <si>
    <t>T Rowe Price Maryland Tax-Free Bond Fund I</t>
  </si>
  <si>
    <t>https://vizwealth.com/v/TFBIX%2CAGG/2023/t/cy_4!25?show=&amp;align=true</t>
  </si>
  <si>
    <t>ALCVX</t>
  </si>
  <si>
    <t>AB California Portfolio Advisor</t>
  </si>
  <si>
    <t>https://vizwealth.com/v/ALCVX%2CAGG/2023/t/cy_4!25?show=&amp;align=true</t>
  </si>
  <si>
    <t>muni-california-intermediate</t>
  </si>
  <si>
    <t>Muni California Intermediate</t>
  </si>
  <si>
    <t>PYCRX</t>
  </si>
  <si>
    <t>Payden California Muni Social Impact Fd Investor</t>
  </si>
  <si>
    <t>https://vizwealth.com/v/PYCRX%2CAGG/2023/t/cy_4!25?show=&amp;align=true</t>
  </si>
  <si>
    <t>VCADX</t>
  </si>
  <si>
    <t>Vanguard CA Intmdt-Term Tax-Exempt Fund Admiral</t>
  </si>
  <si>
    <t>https://vizwealth.com/v/VCADX%2CAGG/2023/t/cy_4!25?show=&amp;align=true</t>
  </si>
  <si>
    <t>PCTIX</t>
  </si>
  <si>
    <t>PIMCO California Municipal Bond Fund Institutional</t>
  </si>
  <si>
    <t>https://vizwealth.com/v/PCTIX%2CAGG/2023/t/cy_4!25?show=&amp;align=true</t>
  </si>
  <si>
    <t>muni-california-long</t>
  </si>
  <si>
    <t>Muni California Long</t>
  </si>
  <si>
    <t>DCTIX</t>
  </si>
  <si>
    <t>Macquarie Tax-Free California Fund Institutional</t>
  </si>
  <si>
    <t>https://vizwealth.com/v/DCTIX%2CAGG/2023/t/cy_4!25?show=&amp;align=true</t>
  </si>
  <si>
    <t>VCLAX</t>
  </si>
  <si>
    <t>Vanguard CA Long-Term Tax-Exempt Fund Admiral</t>
  </si>
  <si>
    <t>https://vizwealth.com/v/VCLAX%2CAGG/2023/t/cy_4!25?show=&amp;align=true</t>
  </si>
  <si>
    <t>PWZ</t>
  </si>
  <si>
    <t>Invesco California AMT-Free Municipal Bond ETF</t>
  </si>
  <si>
    <t>https://vizwealth.com/v/PWZ%2CAGG/2023/t/cy_4!25?show=&amp;align=true</t>
  </si>
  <si>
    <t>CMF</t>
  </si>
  <si>
    <t>iShares California Muni Bond ETF</t>
  </si>
  <si>
    <t>https://vizwealth.com/v/CMF%2CAGG/2023/t/cy_4!25?show=&amp;align=true</t>
  </si>
  <si>
    <t>PNYAX</t>
  </si>
  <si>
    <t>PIMCO New York Municipal Bond Fund A</t>
  </si>
  <si>
    <t>https://vizwealth.com/v/PNYAX%2CAGG/2023/t/cy_4!25?show=&amp;align=true</t>
  </si>
  <si>
    <t>muni-new-york-intermediate</t>
  </si>
  <si>
    <t>Muni New York Intermediate</t>
  </si>
  <si>
    <t>FNYZX</t>
  </si>
  <si>
    <t>Franklin New York Intmdt-Term Tax-Free Inc Fd Adv</t>
  </si>
  <si>
    <t>https://vizwealth.com/v/FNYZX%2CAGG/2023/t/cy_4!25?show=&amp;align=true</t>
  </si>
  <si>
    <t>ALNYX</t>
  </si>
  <si>
    <t>AB New York Portfolio A</t>
  </si>
  <si>
    <t>https://vizwealth.com/v/ALNYX%2CAGG/2023/t/cy_4!25?show=&amp;align=true</t>
  </si>
  <si>
    <t>VNYUX</t>
  </si>
  <si>
    <t>Vanguard New York Long-Term Tax-Exempt Fund Admral</t>
  </si>
  <si>
    <t>https://vizwealth.com/v/VNYUX%2CAGG/2023/t/cy_4!25?show=&amp;align=true</t>
  </si>
  <si>
    <t>muni-new-york-long</t>
  </si>
  <si>
    <t>Muni New York Long</t>
  </si>
  <si>
    <t>MNOAX</t>
  </si>
  <si>
    <t>NYLI MacKay NY Muni Fund A</t>
  </si>
  <si>
    <t>https://vizwealth.com/v/MNOAX%2CAGG/2023/t/cy_4!25?show=&amp;align=true</t>
  </si>
  <si>
    <t>FTFMX</t>
  </si>
  <si>
    <t>Fidelity New York Municipal Income Fund</t>
  </si>
  <si>
    <t>https://vizwealth.com/v/FTFMX%2CAGG/2023/t/cy_4!25?show=&amp;align=true</t>
  </si>
  <si>
    <t>NYF</t>
  </si>
  <si>
    <t>iShares New York Muni Bond ETF</t>
  </si>
  <si>
    <t>https://vizwealth.com/v/NYF%2CAGG/2023/t/cy_4!25?show=&amp;align=true</t>
  </si>
  <si>
    <t>FNJHX</t>
  </si>
  <si>
    <t>Fidelity New Jersey Municipal Income Fund</t>
  </si>
  <si>
    <t>https://vizwealth.com/v/FNJHX%2CAGG/2023/t/cy_4!25?show=&amp;align=true</t>
  </si>
  <si>
    <t>muni-new-jersey</t>
  </si>
  <si>
    <t>Muni New Jersey</t>
  </si>
  <si>
    <t>VNJUX</t>
  </si>
  <si>
    <t>Vanguard New Jersey Long-Term Tax-Exempt Fund Adm</t>
  </si>
  <si>
    <t>https://vizwealth.com/v/VNJUX%2CAGG/2023/t/cy_4!25?show=&amp;align=true</t>
  </si>
  <si>
    <t>NNJAX</t>
  </si>
  <si>
    <t>Nuveen New Jersey Municipal Bond Fund A</t>
  </si>
  <si>
    <t>https://vizwealth.com/v/NNJAX%2CAGG/2023/t/cy_4!25?show=&amp;align=true</t>
  </si>
  <si>
    <t>VMATX</t>
  </si>
  <si>
    <t>Vanguard Massachusetts Tax-Exempt Fund Investor</t>
  </si>
  <si>
    <t>https://vizwealth.com/v/VMATX%2CAGG/2023/t/cy_4!25?show=&amp;align=true</t>
  </si>
  <si>
    <t>muni-massachusetts</t>
  </si>
  <si>
    <t>Muni Massachusetts</t>
  </si>
  <si>
    <t>PMAYX</t>
  </si>
  <si>
    <t>Putnam Massachusetts Tax Exempt Income Fund Y</t>
  </si>
  <si>
    <t>https://vizwealth.com/v/PMAYX%2CAGG/2023/t/cy_4!25?show=&amp;align=true</t>
  </si>
  <si>
    <t>MTALX</t>
  </si>
  <si>
    <t>MFS Massachusetts Municipal Bond Fund I</t>
  </si>
  <si>
    <t>https://vizwealth.com/v/MTALX%2CAGG/2023/t/cy_4!25?show=&amp;align=true</t>
  </si>
  <si>
    <t>VPALX</t>
  </si>
  <si>
    <t>Vanguard Pennsylvania Long-Term Tx-Ex Fund Admiral</t>
  </si>
  <si>
    <t>https://vizwealth.com/v/VPALX%2CAGG/2023/t/cy_4!25?show=&amp;align=true</t>
  </si>
  <si>
    <t>muni-pennsylvania</t>
  </si>
  <si>
    <t>Muni Pennsylvania</t>
  </si>
  <si>
    <t>DELIX</t>
  </si>
  <si>
    <t>Macquarie Tax-Free Pennsylvania Fund A</t>
  </si>
  <si>
    <t>https://vizwealth.com/v/DELIX%2CAGG/2023/t/cy_4!25?show=&amp;align=true</t>
  </si>
  <si>
    <t>FPXTX</t>
  </si>
  <si>
    <t>Fidelity Pennsylvania Municipal Income Fund</t>
  </si>
  <si>
    <t>https://vizwealth.com/v/FPXTX%2CAGG/2023/t/cy_4!25?show=&amp;align=true</t>
  </si>
  <si>
    <t>DMHIX</t>
  </si>
  <si>
    <t>Macquarie Minnesota High-Yield Muni Bond Fund Inst</t>
  </si>
  <si>
    <t>https://vizwealth.com/v/DMHIX%2CAGG/2023/t/cy_4!25?show=&amp;align=true</t>
  </si>
  <si>
    <t>muni-minnesota</t>
  </si>
  <si>
    <t>Muni Minnesota</t>
  </si>
  <si>
    <t>FYMNX</t>
  </si>
  <si>
    <t>Nuveen Minnesota Municipal Bond Fund I</t>
  </si>
  <si>
    <t>https://vizwealth.com/v/FYMNX%2CAGG/2023/t/cy_4!25?show=&amp;align=true</t>
  </si>
  <si>
    <t>FMNQX</t>
  </si>
  <si>
    <t>Franklin Minnesota Tax-Free Income Fund A</t>
  </si>
  <si>
    <t>https://vizwealth.com/v/FMNQX%2CAGG/2023/t/cy_4!25?show=&amp;align=true</t>
  </si>
  <si>
    <t>VOHIX</t>
  </si>
  <si>
    <t>Vanguard Ohio Long-Term Tax-Exempt Fund Investor</t>
  </si>
  <si>
    <t>https://vizwealth.com/v/VOHIX%2CAGG/2023/t/cy_4!25?show=&amp;align=true</t>
  </si>
  <si>
    <t>muni-ohio</t>
  </si>
  <si>
    <t>Muni Ohio</t>
  </si>
  <si>
    <t>FOHFX</t>
  </si>
  <si>
    <t>Fidelity Ohio Municipal Income Fund</t>
  </si>
  <si>
    <t>https://vizwealth.com/v/FOHFX%2CAGG/2023/t/cy_4!25?show=&amp;align=true</t>
  </si>
  <si>
    <t>FOHQX</t>
  </si>
  <si>
    <t>Franklin Ohio Tax-Free Income Fund A</t>
  </si>
  <si>
    <t>https://vizwealth.com/v/FOHQX%2CAGG/2023/t/cy_4!25?show=&amp;align=true</t>
  </si>
  <si>
    <t>BSMT</t>
  </si>
  <si>
    <t>Invesco BulletShares 2029 Municipal Bond ETF</t>
  </si>
  <si>
    <t>https://vizwealth.com/v/BSMT%2CAGG/2023/t/cy_4!25?show=&amp;align=true</t>
  </si>
  <si>
    <t>muni-target-maturity</t>
  </si>
  <si>
    <t>Muni Target Maturity</t>
  </si>
  <si>
    <t>IBMQ</t>
  </si>
  <si>
    <t>iShares iBonds Dec 2028 Term Muni Bond ETF</t>
  </si>
  <si>
    <t>https://vizwealth.com/v/IBMQ%2CAGG/2023/t/cy_4!25?show=&amp;align=true</t>
  </si>
  <si>
    <t>BSMS</t>
  </si>
  <si>
    <t>Invesco BulletShares 2028 Municipal Bond ETF</t>
  </si>
  <si>
    <t>https://vizwealth.com/v/BSMS%2CAGG/2023/t/cy_4!25?show=&amp;align=true</t>
  </si>
  <si>
    <t>IAAAX</t>
  </si>
  <si>
    <t>Transamerica Asset Allocation - Growth Port A</t>
  </si>
  <si>
    <t>https://vizwealth.com/v/IAAAX%2CAOM/2023/t/cy_4!25?show=&amp;align=true</t>
  </si>
  <si>
    <t>global-aggressive-allocation</t>
  </si>
  <si>
    <t>Global Aggressive Allocation</t>
  </si>
  <si>
    <t>WEAFX</t>
  </si>
  <si>
    <t>Allspring Spectrum Aggressive Growth Fund A</t>
  </si>
  <si>
    <t>https://vizwealth.com/v/WEAFX%2CAOM/2023/t/cy_4!25?show=&amp;align=true</t>
  </si>
  <si>
    <t>TSALX</t>
  </si>
  <si>
    <t>Nuveen Lifestyle Aggressive Growth Fund A</t>
  </si>
  <si>
    <t>https://vizwealth.com/v/TSALX%2CAOM/2023/t/cy_4!25?show=&amp;align=true</t>
  </si>
  <si>
    <t>AOA</t>
  </si>
  <si>
    <t>iShares Core 80/20 Aggressive Allocation ETF</t>
  </si>
  <si>
    <t>https://vizwealth.com/v/AOA%2CAOM/2023/t/cy_4!25?show=&amp;align=true</t>
  </si>
  <si>
    <t>DGTSX</t>
  </si>
  <si>
    <t>DFA Global Allocation 25/75 Portfolio Inst</t>
  </si>
  <si>
    <t>https://vizwealth.com/v/DGTSX%2CAOM/2023/t/cy_4!25?show=&amp;align=true</t>
  </si>
  <si>
    <t>global-conservative-allocation</t>
  </si>
  <si>
    <t>Global Conservative Allocation</t>
  </si>
  <si>
    <t>GFIZX</t>
  </si>
  <si>
    <t>GuideStone Conservative Allocation Fund Inv</t>
  </si>
  <si>
    <t>https://vizwealth.com/v/GFIZX%2CAOM/2023/t/cy_4!25?show=&amp;align=true</t>
  </si>
  <si>
    <t>ICLAX</t>
  </si>
  <si>
    <t>Transamerica Asset Allocation - Consv Port A</t>
  </si>
  <si>
    <t>https://vizwealth.com/v/ICLAX%2CAOM/2023/t/cy_4!25?show=&amp;align=true</t>
  </si>
  <si>
    <t>AOK</t>
  </si>
  <si>
    <t>iShares Core 30/70 Conservative Allocation ETF</t>
  </si>
  <si>
    <t>https://vizwealth.com/v/AOK%2CAOM/2023/t/cy_4!25?show=&amp;align=true</t>
  </si>
  <si>
    <t>FPACX</t>
  </si>
  <si>
    <t>FPA Crescent Fund Inst</t>
  </si>
  <si>
    <t>https://vizwealth.com/v/FPACX%2CAOM/2023/t/cy_4!25?show=&amp;align=true</t>
  </si>
  <si>
    <t>global-moderate-allocation</t>
  </si>
  <si>
    <t>Global Moderate Allocation</t>
  </si>
  <si>
    <t>PMFYX</t>
  </si>
  <si>
    <t>Victory Pioneer Multi-Asset Income Fund Y</t>
  </si>
  <si>
    <t>https://vizwealth.com/v/PMFYX%2CAOM/2023/t/cy_4!25?show=&amp;align=true</t>
  </si>
  <si>
    <t>WASAX</t>
  </si>
  <si>
    <t>Macquarie Asset Strategy Fund A</t>
  </si>
  <si>
    <t>MSCI ACWI GR USD</t>
  </si>
  <si>
    <t>https://vizwealth.com/v/WASAX%2CAOM/2023/t/cy_4!25?show=&amp;align=true</t>
  </si>
  <si>
    <t>AOR</t>
  </si>
  <si>
    <t>iShares Core 60/40 Balanced Allocation ETF</t>
  </si>
  <si>
    <t>https://vizwealth.com/v/AOR%2CAOM/2023/t/cy_4!25?show=&amp;align=true</t>
  </si>
  <si>
    <t>GAL</t>
  </si>
  <si>
    <t>SPDR SSGA Global Allocation ETF</t>
  </si>
  <si>
    <t>MSCI ACWI IMI NR USD</t>
  </si>
  <si>
    <t>https://vizwealth.com/v/GAL%2CAOM/2023/t/cy_4!25?show=&amp;align=true</t>
  </si>
  <si>
    <t>PCEF</t>
  </si>
  <si>
    <t>Invesco CEF Income Composite ETF</t>
  </si>
  <si>
    <t>https://vizwealth.com/v/PCEF%2CAOM/2023/t/cy_4!25?show=&amp;align=true</t>
  </si>
  <si>
    <t>TIBIX</t>
  </si>
  <si>
    <t>Thornburg Income Builder Fund I</t>
  </si>
  <si>
    <t>https://vizwealth.com/v/TIBIX%2CAOM/2023/t/cy_4!25?show=&amp;align=true</t>
  </si>
  <si>
    <t>global-moderately-aggressive-allocation</t>
  </si>
  <si>
    <t>Global Moderately Aggressive Allocation</t>
  </si>
  <si>
    <t>SGIIX</t>
  </si>
  <si>
    <t>First Eagle Global Fund I</t>
  </si>
  <si>
    <t>https://vizwealth.com/v/SGIIX%2CAOM/2023/t/cy_4!25?show=&amp;align=true</t>
  </si>
  <si>
    <t>GAIOX</t>
  </si>
  <si>
    <t>American Funds Growth &amp; Income Portfolio A</t>
  </si>
  <si>
    <t>https://vizwealth.com/v/GAIOX%2CAOM/2023/t/cy_4!25?show=&amp;align=true</t>
  </si>
  <si>
    <t>IMOAX</t>
  </si>
  <si>
    <t>Transamerica Asset Allocation - Moderate Port A</t>
  </si>
  <si>
    <t>https://vizwealth.com/v/IMOAX%2CAOM/2023/t/cy_4!25?show=&amp;align=true</t>
  </si>
  <si>
    <t>global-moderately-conservative-allocation</t>
  </si>
  <si>
    <t>Global Moderately Conservative Allocation</t>
  </si>
  <si>
    <t>PPIPX</t>
  </si>
  <si>
    <t>T Rowe Price Spectrum Conservative Alloc Fund I</t>
  </si>
  <si>
    <t>https://vizwealth.com/v/PPIPX%2CAOM/2023/t/cy_4!25?show=&amp;align=true</t>
  </si>
  <si>
    <t>KTRAX</t>
  </si>
  <si>
    <t>DWS Global Income Builder Fund A</t>
  </si>
  <si>
    <t>https://vizwealth.com/v/KTRAX%2CAOM/2023/t/cy_4!25?show=&amp;align=true</t>
  </si>
  <si>
    <t>iShares Core 40/60 Moderate Allocation ETF</t>
  </si>
  <si>
    <t>https://vizwealth.com/v/AOM%2CAOM/2023/t/cy_4!25?show=&amp;align=true</t>
  </si>
  <si>
    <t>PSLDX</t>
  </si>
  <si>
    <t>PIMCO StocksPLUS Long Duration Fund Inst</t>
  </si>
  <si>
    <t>https://vizwealth.com/v/PSLDX%2CAOM/2023/t/cy_4!25?show=&amp;align=true</t>
  </si>
  <si>
    <t>miscellaneous-allocation</t>
  </si>
  <si>
    <t>Miscellaneous Allocation</t>
  </si>
  <si>
    <t>MBXIX</t>
  </si>
  <si>
    <t>Catalyst/Millburn Hedge Strategy Fund I</t>
  </si>
  <si>
    <t>https://vizwealth.com/v/MBXIX%2CAOM/2023/t/cy_4!25?show=&amp;align=true</t>
  </si>
  <si>
    <t>FIKMX</t>
  </si>
  <si>
    <t>Fidelity Advisor Real Estate Income Fund Z</t>
  </si>
  <si>
    <t>https://vizwealth.com/v/FIKMX%2CAOM/2023/t/cy_4!25?show=&amp;align=true</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</si>
</sst>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quot;/&quot;d&quot;/&quot;yy"/>
    <numFmt numFmtId="166" formatCode="0.0%"/>
    <numFmt numFmtId="167" formatCode="$#,##;[Red]-$#,##0"/>
    <numFmt numFmtId="168" formatCode="###0"/>
    <numFmt numFmtId="169" formatCode="m/d/yy"/>
  </numFmts>
  <fonts count="29">
    <font>
      <sz val="10.0"/>
      <color rgb="FF000000"/>
      <name val="Arial"/>
      <scheme val="minor"/>
    </font>
    <font>
      <sz val="8.0"/>
      <color rgb="FFFF0000"/>
      <name val="Arial"/>
      <scheme val="minor"/>
    </font>
    <font>
      <b/>
      <sz val="12.0"/>
      <color theme="1"/>
      <name val="Arial"/>
      <scheme val="minor"/>
    </font>
    <font/>
    <font>
      <b/>
      <color theme="1"/>
      <name val="Arial"/>
      <scheme val="minor"/>
    </font>
    <font>
      <u/>
      <color rgb="FFFFFFFF"/>
    </font>
    <font>
      <color theme="1"/>
      <name val="Arial"/>
      <scheme val="minor"/>
    </font>
    <font>
      <u/>
      <color rgb="FF0000FF"/>
    </font>
    <font>
      <b/>
      <sz val="11.0"/>
      <color theme="1"/>
      <name val="Arial"/>
      <scheme val="minor"/>
    </font>
    <font>
      <b/>
      <i/>
      <color theme="1"/>
      <name val="Arial"/>
      <scheme val="minor"/>
    </font>
    <font>
      <sz val="10.0"/>
      <color theme="1"/>
      <name val="Arial"/>
      <scheme val="minor"/>
    </font>
    <font>
      <i/>
      <sz val="9.0"/>
      <color theme="1"/>
      <name val="Arial"/>
      <scheme val="minor"/>
    </font>
    <font>
      <b/>
      <sz val="9.0"/>
      <color theme="1"/>
      <name val="Arial"/>
      <scheme val="minor"/>
    </font>
    <font>
      <b/>
      <sz val="8.0"/>
      <color theme="1"/>
      <name val="Arial"/>
      <scheme val="minor"/>
    </font>
    <font>
      <sz val="9.0"/>
      <color theme="1"/>
      <name val="Arial"/>
      <scheme val="minor"/>
    </font>
    <font>
      <b/>
      <sz val="10.0"/>
      <color rgb="FF000000"/>
      <name val="Arial"/>
      <scheme val="minor"/>
    </font>
    <font>
      <sz val="7.0"/>
      <color rgb="FF980000"/>
      <name val="Arial"/>
      <scheme val="minor"/>
    </font>
    <font>
      <b/>
      <sz val="14.0"/>
      <color theme="1"/>
      <name val="Arial"/>
      <scheme val="minor"/>
    </font>
    <font>
      <sz val="8.0"/>
      <color theme="1"/>
      <name val="Arial"/>
      <scheme val="minor"/>
    </font>
    <font>
      <u/>
      <sz val="8.0"/>
      <color rgb="FF0000FF"/>
    </font>
    <font>
      <u/>
      <color rgb="FF0000FF"/>
    </font>
    <font>
      <sz val="10.0"/>
      <color rgb="FF980000"/>
      <name val="Arial"/>
      <scheme val="minor"/>
    </font>
    <font>
      <u/>
      <sz val="8.0"/>
      <color rgb="FF0000FF"/>
    </font>
    <font>
      <u/>
      <color rgb="FF0000FF"/>
    </font>
    <font>
      <u/>
      <color rgb="FF0000FF"/>
    </font>
    <font>
      <u/>
      <color rgb="FF0000FF"/>
    </font>
    <font>
      <u/>
      <color rgb="FF0000FF"/>
    </font>
    <font>
      <b/>
      <sz val="11.0"/>
      <color rgb="FF000000"/>
      <name val="Arial"/>
    </font>
    <font>
      <sz val="8.0"/>
      <color rgb="FF980000"/>
      <name val="Arial"/>
      <scheme val="minor"/>
    </font>
  </fonts>
  <fills count="9">
    <fill>
      <patternFill patternType="none"/>
    </fill>
    <fill>
      <patternFill patternType="lightGray"/>
    </fill>
    <fill>
      <patternFill patternType="solid">
        <fgColor rgb="FFDAE9F8"/>
        <bgColor rgb="FFDAE9F8"/>
      </patternFill>
    </fill>
    <fill>
      <patternFill patternType="solid">
        <fgColor rgb="FFD9D9D9"/>
        <bgColor rgb="FFD9D9D9"/>
      </patternFill>
    </fill>
    <fill>
      <patternFill patternType="solid">
        <fgColor rgb="FFFFF2CC"/>
        <bgColor rgb="FFFFF2CC"/>
      </patternFill>
    </fill>
    <fill>
      <patternFill patternType="solid">
        <fgColor rgb="FFE6B8AF"/>
        <bgColor rgb="FFE6B8AF"/>
      </patternFill>
    </fill>
    <fill>
      <patternFill patternType="solid">
        <fgColor rgb="FFCFE2F3"/>
        <bgColor rgb="FFCFE2F3"/>
      </patternFill>
    </fill>
    <fill>
      <patternFill patternType="solid">
        <fgColor rgb="FFFFFFFF"/>
        <bgColor rgb="FFFFFFFF"/>
      </patternFill>
    </fill>
    <fill>
      <patternFill patternType="solid">
        <fgColor rgb="FFEFEFEF"/>
        <bgColor rgb="FFEFEFEF"/>
      </patternFill>
    </fill>
  </fills>
  <borders count="24">
    <border/>
    <border>
      <left style="thick">
        <color rgb="FF000000"/>
      </left>
      <top style="thick">
        <color rgb="FF000000"/>
      </top>
    </border>
    <border>
      <top style="thick">
        <color rgb="FF000000"/>
      </top>
    </border>
    <border>
      <right style="thick">
        <color rgb="FF000000"/>
      </right>
      <top style="thick">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ck">
        <color rgb="FF000000"/>
      </left>
    </border>
    <border>
      <right style="thick">
        <color rgb="FF000000"/>
      </right>
    </border>
    <border>
      <left style="thin">
        <color rgb="FF000000"/>
      </left>
    </border>
    <border>
      <top style="thick">
        <color rgb="FF000000"/>
      </top>
      <bottom style="thick">
        <color rgb="FF000000"/>
      </bottom>
    </border>
    <border>
      <right style="thick">
        <color rgb="FF000000"/>
      </right>
      <top style="thick">
        <color rgb="FF000000"/>
      </top>
      <bottom style="thick">
        <color rgb="FF000000"/>
      </bottom>
    </border>
    <border>
      <right style="thin">
        <color rgb="FF000000"/>
      </right>
    </border>
    <border>
      <bottom style="thin">
        <color rgb="FFFFFFFF"/>
      </bottom>
    </border>
    <border>
      <top style="thin">
        <color rgb="FFFFFFFF"/>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1" fillId="2" fontId="2" numFmtId="0" xfId="0" applyAlignment="1" applyBorder="1" applyFill="1" applyFont="1">
      <alignment horizontal="center" readingOrder="0" shrinkToFit="0" vertical="center" wrapText="1"/>
    </xf>
    <xf borderId="2" fillId="0" fontId="3" numFmtId="0" xfId="0" applyBorder="1" applyFont="1"/>
    <xf borderId="3" fillId="0" fontId="3" numFmtId="0" xfId="0" applyBorder="1" applyFont="1"/>
    <xf borderId="4" fillId="3" fontId="4" numFmtId="0" xfId="0" applyAlignment="1" applyBorder="1" applyFill="1" applyFont="1">
      <alignment readingOrder="0" shrinkToFit="0" wrapText="1"/>
    </xf>
    <xf borderId="5" fillId="4" fontId="4" numFmtId="164" xfId="0" applyAlignment="1" applyBorder="1" applyFill="1" applyFont="1" applyNumberFormat="1">
      <alignment readingOrder="0"/>
    </xf>
    <xf borderId="6" fillId="0" fontId="4" numFmtId="0" xfId="0" applyAlignment="1" applyBorder="1" applyFont="1">
      <alignment readingOrder="0"/>
    </xf>
    <xf borderId="0" fillId="0" fontId="5" numFmtId="0" xfId="0" applyAlignment="1" applyFont="1">
      <alignment readingOrder="0"/>
    </xf>
    <xf borderId="7" fillId="0" fontId="3" numFmtId="0" xfId="0" applyBorder="1" applyFont="1"/>
    <xf borderId="8" fillId="0" fontId="3" numFmtId="0" xfId="0" applyBorder="1" applyFont="1"/>
    <xf borderId="9" fillId="0" fontId="6" numFmtId="0" xfId="0" applyAlignment="1" applyBorder="1" applyFont="1">
      <alignment readingOrder="0"/>
    </xf>
    <xf borderId="0" fillId="4" fontId="6" numFmtId="9" xfId="0" applyAlignment="1" applyFont="1" applyNumberFormat="1">
      <alignment readingOrder="0"/>
    </xf>
    <xf borderId="0" fillId="0" fontId="6" numFmtId="165" xfId="0" applyAlignment="1" applyFont="1" applyNumberFormat="1">
      <alignment horizontal="left"/>
    </xf>
    <xf borderId="0" fillId="0" fontId="6" numFmtId="0" xfId="0" applyAlignment="1" applyFont="1">
      <alignment shrinkToFit="0" wrapText="0"/>
    </xf>
    <xf borderId="10" fillId="2" fontId="4" numFmtId="0" xfId="0" applyAlignment="1" applyBorder="1" applyFont="1">
      <alignment horizontal="center" readingOrder="0"/>
    </xf>
    <xf borderId="11" fillId="0" fontId="3" numFmtId="0" xfId="0" applyBorder="1" applyFont="1"/>
    <xf borderId="12" fillId="0" fontId="6" numFmtId="164" xfId="0" applyAlignment="1" applyBorder="1" applyFont="1" applyNumberFormat="1">
      <alignment readingOrder="0"/>
    </xf>
    <xf borderId="0" fillId="0" fontId="6" numFmtId="0" xfId="0" applyAlignment="1" applyFont="1">
      <alignment vertical="bottom"/>
    </xf>
    <xf borderId="13" fillId="0" fontId="6" numFmtId="0" xfId="0" applyAlignment="1" applyBorder="1" applyFont="1">
      <alignment vertical="bottom"/>
    </xf>
    <xf borderId="14" fillId="0" fontId="6" numFmtId="0" xfId="0" applyAlignment="1" applyBorder="1" applyFont="1">
      <alignment vertical="bottom"/>
    </xf>
    <xf borderId="15" fillId="0" fontId="3" numFmtId="0" xfId="0" applyBorder="1" applyFont="1"/>
    <xf borderId="16" fillId="0" fontId="3" numFmtId="0" xfId="0" applyBorder="1" applyFont="1"/>
    <xf borderId="17" fillId="0" fontId="3" numFmtId="0" xfId="0" applyBorder="1" applyFont="1"/>
    <xf borderId="18" fillId="0" fontId="6" numFmtId="0" xfId="0" applyAlignment="1" applyBorder="1" applyFont="1">
      <alignment readingOrder="0"/>
    </xf>
    <xf borderId="0" fillId="0" fontId="7" numFmtId="0" xfId="0" applyAlignment="1" applyFont="1">
      <alignment readingOrder="0"/>
    </xf>
    <xf borderId="0" fillId="0" fontId="8" numFmtId="0" xfId="0" applyAlignment="1" applyFont="1">
      <alignment readingOrder="0" vertical="bottom"/>
    </xf>
    <xf borderId="19" fillId="4" fontId="6" numFmtId="9" xfId="0" applyAlignment="1" applyBorder="1" applyFont="1" applyNumberFormat="1">
      <alignment readingOrder="0"/>
    </xf>
    <xf borderId="0" fillId="3" fontId="9" numFmtId="0" xfId="0" applyAlignment="1" applyFont="1">
      <alignment readingOrder="0" shrinkToFit="0" wrapText="0"/>
    </xf>
    <xf borderId="0" fillId="0" fontId="6" numFmtId="4" xfId="0" applyFont="1" applyNumberFormat="1"/>
    <xf borderId="20" fillId="0" fontId="6" numFmtId="164" xfId="0" applyAlignment="1" applyBorder="1" applyFont="1" applyNumberFormat="1">
      <alignment readingOrder="0"/>
    </xf>
    <xf borderId="0" fillId="4" fontId="9" numFmtId="0" xfId="0" applyAlignment="1" applyFont="1">
      <alignment readingOrder="0"/>
    </xf>
    <xf borderId="0" fillId="5" fontId="9" numFmtId="0" xfId="0" applyAlignment="1" applyFill="1" applyFont="1">
      <alignment readingOrder="0"/>
    </xf>
    <xf borderId="0" fillId="5" fontId="6" numFmtId="0" xfId="0" applyFont="1"/>
    <xf borderId="0" fillId="0" fontId="10" numFmtId="0" xfId="0" applyAlignment="1" applyFont="1">
      <alignment readingOrder="0" shrinkToFit="0" vertical="bottom" wrapText="1"/>
    </xf>
    <xf borderId="0" fillId="0" fontId="6" numFmtId="0" xfId="0" applyAlignment="1" applyFont="1">
      <alignment readingOrder="0"/>
    </xf>
    <xf borderId="0" fillId="0" fontId="6" numFmtId="2" xfId="0" applyAlignment="1" applyFont="1" applyNumberFormat="1">
      <alignment horizontal="right"/>
    </xf>
    <xf borderId="13" fillId="0" fontId="10" numFmtId="0" xfId="0" applyAlignment="1" applyBorder="1" applyFont="1">
      <alignment readingOrder="0" shrinkToFit="0" vertical="bottom" wrapText="0"/>
    </xf>
    <xf borderId="0" fillId="0" fontId="11" numFmtId="0" xfId="0" applyAlignment="1" applyFont="1">
      <alignment readingOrder="0"/>
    </xf>
    <xf borderId="0" fillId="0" fontId="6" numFmtId="166" xfId="0" applyFont="1" applyNumberFormat="1"/>
    <xf borderId="0" fillId="0" fontId="1" numFmtId="0" xfId="0" applyFont="1"/>
    <xf borderId="0" fillId="0" fontId="11" numFmtId="167" xfId="0" applyAlignment="1" applyFont="1" applyNumberFormat="1">
      <alignment readingOrder="0"/>
    </xf>
    <xf borderId="0" fillId="0" fontId="10" numFmtId="0" xfId="0" applyAlignment="1" applyFont="1">
      <alignment readingOrder="0" vertical="bottom"/>
    </xf>
    <xf borderId="0" fillId="0" fontId="11" numFmtId="0" xfId="0" applyFont="1"/>
    <xf borderId="0" fillId="0" fontId="11" numFmtId="3" xfId="0" applyFont="1" applyNumberFormat="1"/>
    <xf borderId="0" fillId="0" fontId="10" numFmtId="0" xfId="0" applyAlignment="1" applyFont="1">
      <alignment readingOrder="0" shrinkToFit="0" vertical="bottom" wrapText="0"/>
    </xf>
    <xf borderId="0" fillId="0" fontId="11" numFmtId="167" xfId="0" applyFont="1" applyNumberFormat="1"/>
    <xf borderId="0" fillId="0" fontId="12" numFmtId="0" xfId="0" applyAlignment="1" applyFont="1">
      <alignment readingOrder="0" shrinkToFit="0" wrapText="1"/>
    </xf>
    <xf borderId="0" fillId="0" fontId="12" numFmtId="0" xfId="0" applyAlignment="1" applyFont="1">
      <alignment readingOrder="0"/>
    </xf>
    <xf borderId="9" fillId="6" fontId="12" numFmtId="0" xfId="0" applyAlignment="1" applyBorder="1" applyFill="1" applyFont="1">
      <alignment horizontal="right" readingOrder="0" shrinkToFit="0" wrapText="1"/>
    </xf>
    <xf borderId="0" fillId="2" fontId="9" numFmtId="0" xfId="0" applyAlignment="1" applyFont="1">
      <alignment readingOrder="0"/>
    </xf>
    <xf borderId="0" fillId="6" fontId="12" numFmtId="0" xfId="0" applyAlignment="1" applyFont="1">
      <alignment horizontal="center" readingOrder="0" shrinkToFit="0" wrapText="1"/>
    </xf>
    <xf borderId="0" fillId="6" fontId="12" numFmtId="0" xfId="0" applyAlignment="1" applyFont="1">
      <alignment readingOrder="0" shrinkToFit="0" wrapText="1"/>
    </xf>
    <xf borderId="0" fillId="2" fontId="6" numFmtId="0" xfId="0" applyFont="1"/>
    <xf borderId="0" fillId="0" fontId="6" numFmtId="0" xfId="0" applyAlignment="1" applyFont="1">
      <alignment readingOrder="0" vertical="bottom"/>
    </xf>
    <xf borderId="0" fillId="6" fontId="12" numFmtId="2" xfId="0" applyAlignment="1" applyFont="1" applyNumberFormat="1">
      <alignment horizontal="right" readingOrder="0" shrinkToFit="0" vertical="bottom" wrapText="1"/>
    </xf>
    <xf borderId="0" fillId="6" fontId="13" numFmtId="0" xfId="0" applyAlignment="1" applyFont="1">
      <alignment horizontal="right" readingOrder="0" shrinkToFit="0" wrapText="1"/>
    </xf>
    <xf borderId="0" fillId="0" fontId="14" numFmtId="0" xfId="0" applyAlignment="1" applyFont="1">
      <alignment readingOrder="0"/>
    </xf>
    <xf borderId="0" fillId="6" fontId="12" numFmtId="166" xfId="0" applyAlignment="1" applyFont="1" applyNumberFormat="1">
      <alignment readingOrder="0" shrinkToFit="0" wrapText="1"/>
    </xf>
    <xf borderId="0" fillId="6" fontId="12" numFmtId="4" xfId="0" applyAlignment="1" applyFont="1" applyNumberFormat="1">
      <alignment readingOrder="0" shrinkToFit="0" wrapText="1"/>
    </xf>
    <xf borderId="0" fillId="2" fontId="15" numFmtId="0" xfId="0" applyAlignment="1" applyFont="1">
      <alignment horizontal="right" readingOrder="0" shrinkToFit="0" vertical="center" wrapText="0"/>
    </xf>
    <xf borderId="0" fillId="6" fontId="12" numFmtId="167" xfId="0" applyAlignment="1" applyFont="1" applyNumberFormat="1">
      <alignment readingOrder="0" shrinkToFit="0" wrapText="1"/>
    </xf>
    <xf borderId="0" fillId="6" fontId="12" numFmtId="3" xfId="0" applyAlignment="1" applyFont="1" applyNumberFormat="1">
      <alignment readingOrder="0" shrinkToFit="0" wrapText="1"/>
    </xf>
    <xf borderId="0" fillId="6" fontId="12" numFmtId="165" xfId="0" applyAlignment="1" applyFont="1" applyNumberFormat="1">
      <alignment horizontal="left" readingOrder="0" shrinkToFit="0" wrapText="1"/>
    </xf>
    <xf borderId="0" fillId="6" fontId="12" numFmtId="0" xfId="0" applyAlignment="1" applyFont="1">
      <alignment readingOrder="0" shrinkToFit="0" wrapText="0"/>
    </xf>
    <xf borderId="0" fillId="0" fontId="16" numFmtId="0" xfId="0" applyAlignment="1" applyFont="1">
      <alignment readingOrder="0" shrinkToFit="0" vertical="center" wrapText="1"/>
    </xf>
    <xf borderId="9" fillId="0" fontId="6" numFmtId="0" xfId="0" applyAlignment="1" applyBorder="1" applyFont="1">
      <alignment horizontal="right" readingOrder="0"/>
    </xf>
    <xf borderId="0" fillId="0" fontId="6" numFmtId="0" xfId="0" applyFont="1"/>
    <xf borderId="0" fillId="2" fontId="4" numFmtId="0" xfId="0" applyAlignment="1" applyFont="1">
      <alignment horizontal="right" readingOrder="0" shrinkToFit="0" vertical="center" wrapText="1"/>
    </xf>
    <xf borderId="0" fillId="0" fontId="17" numFmtId="0" xfId="0" applyAlignment="1" applyFont="1">
      <alignment readingOrder="0"/>
    </xf>
    <xf borderId="0" fillId="0" fontId="6" numFmtId="2" xfId="0" applyAlignment="1" applyFont="1" applyNumberFormat="1">
      <alignment horizontal="right" readingOrder="0"/>
    </xf>
    <xf borderId="0" fillId="0" fontId="18" numFmtId="0" xfId="0" applyAlignment="1" applyFont="1">
      <alignment readingOrder="0"/>
    </xf>
    <xf borderId="0" fillId="0" fontId="6" numFmtId="10" xfId="0" applyAlignment="1" applyFont="1" applyNumberFormat="1">
      <alignment readingOrder="0"/>
    </xf>
    <xf borderId="0" fillId="0" fontId="6" numFmtId="166" xfId="0" applyAlignment="1" applyFont="1" applyNumberFormat="1">
      <alignment readingOrder="0"/>
    </xf>
    <xf borderId="0" fillId="0" fontId="6" numFmtId="4" xfId="0" applyAlignment="1" applyFont="1" applyNumberFormat="1">
      <alignment readingOrder="0"/>
    </xf>
    <xf borderId="0" fillId="0" fontId="6" numFmtId="167" xfId="0" applyAlignment="1" applyFont="1" applyNumberFormat="1">
      <alignment readingOrder="0"/>
    </xf>
    <xf borderId="13" fillId="0" fontId="6" numFmtId="0" xfId="0" applyAlignment="1" applyBorder="1" applyFont="1">
      <alignment readingOrder="0" vertical="bottom"/>
    </xf>
    <xf borderId="0" fillId="0" fontId="6" numFmtId="3" xfId="0" applyAlignment="1" applyFont="1" applyNumberFormat="1">
      <alignment readingOrder="0"/>
    </xf>
    <xf borderId="0" fillId="0" fontId="6" numFmtId="165" xfId="0" applyAlignment="1" applyFont="1" applyNumberFormat="1">
      <alignment horizontal="left" readingOrder="0"/>
    </xf>
    <xf borderId="0" fillId="0" fontId="6" numFmtId="0" xfId="0" applyAlignment="1" applyFont="1">
      <alignment readingOrder="0" shrinkToFit="0" wrapText="0"/>
    </xf>
    <xf borderId="0" fillId="2" fontId="19" numFmtId="0" xfId="0" applyAlignment="1" applyFont="1">
      <alignment horizontal="right" readingOrder="0" shrinkToFit="0" vertical="center" wrapText="0"/>
    </xf>
    <xf borderId="0" fillId="0" fontId="20" numFmtId="0" xfId="0" applyFont="1"/>
    <xf borderId="0" fillId="0" fontId="21" numFmtId="0" xfId="0" applyAlignment="1" applyFont="1">
      <alignment readingOrder="0" shrinkToFit="0" vertical="center" wrapText="1"/>
    </xf>
    <xf borderId="0" fillId="0" fontId="6" numFmtId="164" xfId="0" applyAlignment="1" applyFont="1" applyNumberFormat="1">
      <alignment readingOrder="0"/>
    </xf>
    <xf borderId="0" fillId="0" fontId="22" numFmtId="0" xfId="0" applyAlignment="1" applyFont="1">
      <alignment readingOrder="0"/>
    </xf>
    <xf borderId="4" fillId="3" fontId="6" numFmtId="0" xfId="0" applyBorder="1" applyFont="1"/>
    <xf borderId="5" fillId="3" fontId="6" numFmtId="0" xfId="0" applyBorder="1" applyFont="1"/>
    <xf borderId="5" fillId="3" fontId="4" numFmtId="0" xfId="0" applyAlignment="1" applyBorder="1" applyFont="1">
      <alignment readingOrder="0"/>
    </xf>
    <xf borderId="5" fillId="3" fontId="4" numFmtId="0" xfId="0" applyAlignment="1" applyBorder="1" applyFont="1">
      <alignment horizontal="right" readingOrder="0"/>
    </xf>
    <xf borderId="0" fillId="0" fontId="23" numFmtId="0" xfId="0" applyAlignment="1" applyFont="1">
      <alignment readingOrder="0" shrinkToFit="0" wrapText="0"/>
    </xf>
    <xf borderId="5" fillId="3" fontId="6" numFmtId="164" xfId="0" applyBorder="1" applyFont="1" applyNumberFormat="1"/>
    <xf borderId="0" fillId="0" fontId="18" numFmtId="0" xfId="0" applyAlignment="1" applyFont="1">
      <alignment readingOrder="0" shrinkToFit="0" wrapText="0"/>
    </xf>
    <xf borderId="5" fillId="3" fontId="4" numFmtId="164" xfId="0" applyAlignment="1" applyBorder="1" applyFont="1" applyNumberFormat="1">
      <alignment readingOrder="0"/>
    </xf>
    <xf borderId="0" fillId="3" fontId="6" numFmtId="0" xfId="0" applyAlignment="1" applyFont="1">
      <alignment readingOrder="0" shrinkToFit="0" wrapText="1"/>
    </xf>
    <xf borderId="0" fillId="0" fontId="6" numFmtId="0" xfId="0" applyAlignment="1" applyFont="1">
      <alignment readingOrder="0" shrinkToFit="0" vertical="bottom" wrapText="0"/>
    </xf>
    <xf borderId="0" fillId="0" fontId="6" numFmtId="0" xfId="0" applyAlignment="1" applyFont="1">
      <alignment shrinkToFit="0" vertical="bottom" wrapText="0"/>
    </xf>
    <xf borderId="0" fillId="0" fontId="6" numFmtId="168" xfId="0" applyAlignment="1" applyFont="1" applyNumberFormat="1">
      <alignment readingOrder="0"/>
    </xf>
    <xf borderId="0" fillId="4" fontId="6" numFmtId="0" xfId="0" applyAlignment="1" applyFont="1">
      <alignment readingOrder="0"/>
    </xf>
    <xf borderId="21" fillId="0" fontId="6" numFmtId="9" xfId="0" applyAlignment="1" applyBorder="1" applyFont="1" applyNumberFormat="1">
      <alignment readingOrder="0"/>
    </xf>
    <xf borderId="0" fillId="0" fontId="24" numFmtId="0" xfId="0" applyAlignment="1" applyFont="1">
      <alignment horizontal="center" readingOrder="0" shrinkToFit="0" vertical="bottom" wrapText="0"/>
    </xf>
    <xf borderId="0" fillId="7" fontId="6" numFmtId="0" xfId="0" applyAlignment="1" applyFill="1" applyFont="1">
      <alignment vertical="bottom"/>
    </xf>
    <xf borderId="0" fillId="0" fontId="25" numFmtId="0" xfId="0" applyAlignment="1" applyFont="1">
      <alignment readingOrder="0"/>
    </xf>
    <xf borderId="0" fillId="0" fontId="6" numFmtId="10" xfId="0" applyFont="1" applyNumberFormat="1"/>
    <xf borderId="0" fillId="0" fontId="26" numFmtId="0" xfId="0" applyAlignment="1" applyFont="1">
      <alignment readingOrder="0" vertical="bottom"/>
    </xf>
    <xf borderId="0" fillId="0" fontId="6" numFmtId="2" xfId="0" applyFont="1" applyNumberFormat="1"/>
    <xf borderId="0" fillId="0" fontId="6" numFmtId="169" xfId="0" applyAlignment="1" applyFont="1" applyNumberFormat="1">
      <alignment readingOrder="0"/>
    </xf>
    <xf borderId="22" fillId="0" fontId="6" numFmtId="9" xfId="0" applyAlignment="1" applyBorder="1" applyFont="1" applyNumberFormat="1">
      <alignment readingOrder="0"/>
    </xf>
    <xf borderId="0" fillId="0" fontId="6" numFmtId="0" xfId="0" applyAlignment="1" applyFont="1">
      <alignment readingOrder="0" shrinkToFit="0" vertical="bottom" wrapText="1"/>
    </xf>
    <xf borderId="4" fillId="8" fontId="27" numFmtId="0" xfId="0" applyAlignment="1" applyBorder="1" applyFill="1" applyFont="1">
      <alignment readingOrder="0"/>
    </xf>
    <xf borderId="5" fillId="8" fontId="4" numFmtId="0" xfId="0" applyAlignment="1" applyBorder="1" applyFont="1">
      <alignment readingOrder="0" shrinkToFit="0" vertical="bottom" wrapText="1"/>
    </xf>
    <xf borderId="6" fillId="8" fontId="4" numFmtId="0" xfId="0" applyAlignment="1" applyBorder="1" applyFont="1">
      <alignment readingOrder="0" shrinkToFit="0" vertical="bottom" wrapText="1"/>
    </xf>
    <xf borderId="23" fillId="0" fontId="6" numFmtId="9" xfId="0" applyAlignment="1" applyBorder="1" applyFont="1" applyNumberFormat="1">
      <alignment readingOrder="0"/>
    </xf>
    <xf borderId="0" fillId="0" fontId="6" numFmtId="9" xfId="0" applyAlignment="1" applyFont="1" applyNumberFormat="1">
      <alignment readingOrder="0"/>
    </xf>
    <xf borderId="0" fillId="2" fontId="28" numFmtId="0" xfId="0" applyAlignment="1" applyFont="1">
      <alignment horizontal="right" readingOrder="0" shrinkToFit="0" vertical="center" wrapText="0"/>
    </xf>
    <xf borderId="0" fillId="0" fontId="18" numFmtId="0" xfId="0" applyFont="1"/>
    <xf borderId="0" fillId="0" fontId="13" numFmtId="0" xfId="0" applyFont="1"/>
    <xf borderId="0" fillId="0" fontId="6" numFmtId="0" xfId="0" applyAlignment="1" applyFont="1">
      <alignment horizontal="right"/>
    </xf>
    <xf borderId="0" fillId="0" fontId="6" numFmtId="167" xfId="0" applyFont="1" applyNumberFormat="1"/>
    <xf borderId="0" fillId="0" fontId="6" numFmtId="3" xfId="0" applyFont="1" applyNumberFormat="1"/>
  </cellXfs>
  <cellStyles count="1">
    <cellStyle xfId="0" name="Normal" builtinId="0"/>
  </cellStyles>
  <dxfs count="7">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i/>
      </font>
      <fill>
        <patternFill patternType="solid">
          <fgColor rgb="FFFFF2CC"/>
          <bgColor rgb="FFFFF2CC"/>
        </patternFill>
      </fill>
      <border/>
    </dxf>
    <dxf>
      <font/>
      <fill>
        <patternFill patternType="solid">
          <fgColor rgb="FFB7B7B7"/>
          <bgColor rgb="FFB7B7B7"/>
        </patternFill>
      </fill>
      <border/>
    </dxf>
    <dxf>
      <font>
        <b/>
        <i/>
      </font>
      <fill>
        <patternFill patternType="solid">
          <fgColor rgb="FFD9D9D9"/>
          <bgColor rgb="FFD9D9D9"/>
        </patternFill>
      </fill>
      <border/>
    </dxf>
  </dxfs>
  <tableStyles count="1">
    <tableStyle count="3" pivot="0" name="Instructions-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0</xdr:row>
      <xdr:rowOff>28575</xdr:rowOff>
    </xdr:from>
    <xdr:ext cx="561975" cy="5524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26</xdr:row>
      <xdr:rowOff>133350</xdr:rowOff>
    </xdr:from>
    <xdr:ext cx="9124950" cy="538162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247650</xdr:colOff>
      <xdr:row>56</xdr:row>
      <xdr:rowOff>-19050</xdr:rowOff>
    </xdr:from>
    <xdr:ext cx="8201025" cy="62293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D23" displayName="Table_1" name="Table_1" id="1">
  <tableColumns count="1">
    <tableColumn name="Column1" id="1"/>
  </tableColumns>
  <tableStyleInfo name="Instructions-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vizwealth.com/v/ESPO%2CXLC/2023/t/cy_4!25?show=&amp;align=true" TargetMode="External"/><Relationship Id="rId194" Type="http://schemas.openxmlformats.org/officeDocument/2006/relationships/hyperlink" Target="https://vizwealth.com/v/FNGS%2CXLK/2023/t/cy_4!25?show=&amp;align=true" TargetMode="External"/><Relationship Id="rId193" Type="http://schemas.openxmlformats.org/officeDocument/2006/relationships/hyperlink" Target="https://vizwealth.com/v/PRMTX%2CXLC/2023/t/cy_4!25?show=&amp;align=true" TargetMode="External"/><Relationship Id="rId192" Type="http://schemas.openxmlformats.org/officeDocument/2006/relationships/hyperlink" Target="https://vizwealth.com/v/VTCAX%2CXLC/2023/t/cy_4!25?show=&amp;align=true" TargetMode="External"/><Relationship Id="rId191" Type="http://schemas.openxmlformats.org/officeDocument/2006/relationships/hyperlink" Target="https://vizwealth.com/v/IXP%2CXLC/2023/t/cy_4!25?show=&amp;align=true" TargetMode="External"/><Relationship Id="rId187" Type="http://schemas.openxmlformats.org/officeDocument/2006/relationships/hyperlink" Target="https://vizwealth.com/v/FDFAX%2CXLP/2023/t/cy_4!25?show=&amp;align=true" TargetMode="External"/><Relationship Id="rId186" Type="http://schemas.openxmlformats.org/officeDocument/2006/relationships/hyperlink" Target="https://vizwealth.com/v/XLP%2CXLP/2023/t/cy_4!25?show=&amp;align=true" TargetMode="External"/><Relationship Id="rId185" Type="http://schemas.openxmlformats.org/officeDocument/2006/relationships/hyperlink" Target="https://vizwealth.com/v/FSTA%2CXLP/2023/t/cy_4!25?show=&amp;align=true" TargetMode="External"/><Relationship Id="rId184" Type="http://schemas.openxmlformats.org/officeDocument/2006/relationships/hyperlink" Target="https://vizwealth.com/v/VDC%2CXLP/2023/t/cy_4!25?show=&amp;align=true" TargetMode="External"/><Relationship Id="rId189" Type="http://schemas.openxmlformats.org/officeDocument/2006/relationships/hyperlink" Target="https://vizwealth.com/v/XLC%2CXLC/2023/t/cy_4!25?show=&amp;align=true" TargetMode="External"/><Relationship Id="rId188" Type="http://schemas.openxmlformats.org/officeDocument/2006/relationships/hyperlink" Target="https://vizwealth.com/v/FBMPX%2CXLC/2023/t/cy_4!25?show=&amp;align=true" TargetMode="External"/><Relationship Id="rId183" Type="http://schemas.openxmlformats.org/officeDocument/2006/relationships/hyperlink" Target="https://vizwealth.com/v/VCSAX%2CXLP/2023/t/cy_4!25?show=&amp;align=true" TargetMode="External"/><Relationship Id="rId182" Type="http://schemas.openxmlformats.org/officeDocument/2006/relationships/hyperlink" Target="https://vizwealth.com/v/XLY%2CXLY/2023/t/cy_4!25?show=&amp;align=true" TargetMode="External"/><Relationship Id="rId181" Type="http://schemas.openxmlformats.org/officeDocument/2006/relationships/hyperlink" Target="https://vizwealth.com/v/FSRPX%2CXLY/2023/t/cy_4!25?show=&amp;align=true" TargetMode="External"/><Relationship Id="rId180" Type="http://schemas.openxmlformats.org/officeDocument/2006/relationships/hyperlink" Target="https://vizwealth.com/v/XHB%2CXLY/2023/t/cy_4!25?show=&amp;align=true" TargetMode="External"/><Relationship Id="rId176" Type="http://schemas.openxmlformats.org/officeDocument/2006/relationships/hyperlink" Target="https://vizwealth.com/v/FDLSX%2CXLY/2023/t/cy_4!25?show=&amp;align=true" TargetMode="External"/><Relationship Id="rId297" Type="http://schemas.openxmlformats.org/officeDocument/2006/relationships/hyperlink" Target="https://vizwealth.com/v/PAEAX%2CAOM/2023/t/cy_4!25?show=&amp;align=true" TargetMode="External"/><Relationship Id="rId175" Type="http://schemas.openxmlformats.org/officeDocument/2006/relationships/hyperlink" Target="https://vizwealth.com/v/SDIV%2CACWI/2023/t/cy_4!25?show=&amp;align=true" TargetMode="External"/><Relationship Id="rId296" Type="http://schemas.openxmlformats.org/officeDocument/2006/relationships/hyperlink" Target="https://vizwealth.com/v/MACHX%2CAOM/2023/t/cy_4!25?show=&amp;align=true" TargetMode="External"/><Relationship Id="rId174" Type="http://schemas.openxmlformats.org/officeDocument/2006/relationships/hyperlink" Target="https://vizwealth.com/v/ROBO%2CACWI/2023/t/cy_4!25?show=&amp;align=true" TargetMode="External"/><Relationship Id="rId295" Type="http://schemas.openxmlformats.org/officeDocument/2006/relationships/hyperlink" Target="https://vizwealth.com/v/VALIX%2CAOM/2023/t/cy_4!25?show=&amp;align=true" TargetMode="External"/><Relationship Id="rId173" Type="http://schemas.openxmlformats.org/officeDocument/2006/relationships/hyperlink" Target="https://vizwealth.com/v/PSP%2CACWI/2023/t/cy_4!25?show=&amp;align=true" TargetMode="External"/><Relationship Id="rId294" Type="http://schemas.openxmlformats.org/officeDocument/2006/relationships/hyperlink" Target="https://vizwealth.com/v/PRPFX%2CAOM/2023/t/cy_4!25?show=&amp;align=true" TargetMode="External"/><Relationship Id="rId179" Type="http://schemas.openxmlformats.org/officeDocument/2006/relationships/hyperlink" Target="https://vizwealth.com/v/FSHOX%2CXLY/2023/t/cy_4!25?show=&amp;align=true" TargetMode="External"/><Relationship Id="rId178" Type="http://schemas.openxmlformats.org/officeDocument/2006/relationships/hyperlink" Target="https://vizwealth.com/v/IYC%2CXLY/2023/t/cy_4!25?show=&amp;align=true" TargetMode="External"/><Relationship Id="rId299" Type="http://schemas.openxmlformats.org/officeDocument/2006/relationships/hyperlink" Target="https://vizwealth.com/v/FEVIX%2CAOM/2023/t/cy_4!25?show=&amp;align=true" TargetMode="External"/><Relationship Id="rId177" Type="http://schemas.openxmlformats.org/officeDocument/2006/relationships/hyperlink" Target="https://vizwealth.com/v/RTH%2CXLY/2023/t/cy_4!25?show=&amp;align=true" TargetMode="External"/><Relationship Id="rId298" Type="http://schemas.openxmlformats.org/officeDocument/2006/relationships/hyperlink" Target="https://vizwealth.com/v/RPFCX%2CAOM/2023/t/cy_4!25?show=&amp;align=true" TargetMode="External"/><Relationship Id="rId198" Type="http://schemas.openxmlformats.org/officeDocument/2006/relationships/hyperlink" Target="https://vizwealth.com/v/IGM%2CXLK/2023/t/cy_4!25?show=&amp;align=true" TargetMode="External"/><Relationship Id="rId197" Type="http://schemas.openxmlformats.org/officeDocument/2006/relationships/hyperlink" Target="https://vizwealth.com/v/JAGTX%2CXLK/2023/t/cy_4!25?show=&amp;align=true" TargetMode="External"/><Relationship Id="rId196" Type="http://schemas.openxmlformats.org/officeDocument/2006/relationships/hyperlink" Target="https://vizwealth.com/v/KTCAX%2CXLK/2023/t/cy_4!25?show=&amp;align=true" TargetMode="External"/><Relationship Id="rId195" Type="http://schemas.openxmlformats.org/officeDocument/2006/relationships/hyperlink" Target="https://vizwealth.com/v/IETC%2CXLK/2023/t/cy_4!25?show=&amp;align=true" TargetMode="External"/><Relationship Id="rId199" Type="http://schemas.openxmlformats.org/officeDocument/2006/relationships/hyperlink" Target="https://vizwealth.com/v/FSELX%2CXLK/2023/t/cy_4!25?show=&amp;align=true" TargetMode="External"/><Relationship Id="rId150" Type="http://schemas.openxmlformats.org/officeDocument/2006/relationships/hyperlink" Target="https://vizwealth.com/v/EWP%2CACWI/2023/t/cy_4!25?show=&amp;align=true" TargetMode="External"/><Relationship Id="rId271" Type="http://schemas.openxmlformats.org/officeDocument/2006/relationships/hyperlink" Target="https://vizwealth.com/v/FEGIX%2CGDX/2023/t/cy_4!25?show=&amp;align=true" TargetMode="External"/><Relationship Id="rId392" Type="http://schemas.openxmlformats.org/officeDocument/2006/relationships/hyperlink" Target="https://vizwealth.com/v/RPIFX%2CAGG/2023/t/cy_4!25?show=&amp;align=true" TargetMode="External"/><Relationship Id="rId270" Type="http://schemas.openxmlformats.org/officeDocument/2006/relationships/hyperlink" Target="https://vizwealth.com/v/RING%2CGDX/2023/t/cy_4!25?show=&amp;align=true" TargetMode="External"/><Relationship Id="rId391" Type="http://schemas.openxmlformats.org/officeDocument/2006/relationships/hyperlink" Target="https://vizwealth.com/v/DFLIX%2CAGG/2023/t/cy_4!25?show=&amp;align=true" TargetMode="External"/><Relationship Id="rId390" Type="http://schemas.openxmlformats.org/officeDocument/2006/relationships/hyperlink" Target="https://vizwealth.com/v/NFIIX%2CAGG/2023/t/cy_4!25?show=&amp;align=true" TargetMode="External"/><Relationship Id="rId1" Type="http://schemas.openxmlformats.org/officeDocument/2006/relationships/hyperlink" Target="https://vizwealth.com/" TargetMode="External"/><Relationship Id="rId2" Type="http://schemas.openxmlformats.org/officeDocument/2006/relationships/hyperlink" Target="https://vizwealth.com/search?q=&amp;c=&amp;u=public&amp;bacs%5B%5D=Equities&amp;bacs%5B%5D=Sectors&amp;bacs%5B%5D=Alternatives&amp;bacs%5B%5D=BondsNoShort&amp;bacs%5B%5D=BondsShort&amp;bacs%5B%5D=Allocation&amp;ft%5B%5D=etf&amp;aum=200&amp;yro=5&amp;req=nord.dir.42.0.&amp;esg=false" TargetMode="External"/><Relationship Id="rId3" Type="http://schemas.openxmlformats.org/officeDocument/2006/relationships/hyperlink" Target="https://vizwealth.com/v/SPMO%2CSPY/2023/t/cy_4!25?show=&amp;align=true" TargetMode="External"/><Relationship Id="rId149" Type="http://schemas.openxmlformats.org/officeDocument/2006/relationships/hyperlink" Target="https://vizwealth.com/v/ARGT%2CACWI/2023/t/cy_4!25?show=&amp;align=true" TargetMode="External"/><Relationship Id="rId4" Type="http://schemas.openxmlformats.org/officeDocument/2006/relationships/hyperlink" Target="https://vizwealth.com/v/AIVSX%2CSPY/2023/t/cy_4!25?show=&amp;align=true" TargetMode="External"/><Relationship Id="rId148" Type="http://schemas.openxmlformats.org/officeDocument/2006/relationships/hyperlink" Target="https://vizwealth.com/v/GREK%2CACWI/2023/t/cy_4!25?show=&amp;align=true" TargetMode="External"/><Relationship Id="rId269" Type="http://schemas.openxmlformats.org/officeDocument/2006/relationships/hyperlink" Target="https://vizwealth.com/v/EKWAX%2CGDX/2023/t/cy_4!25?show=&amp;align=true" TargetMode="External"/><Relationship Id="rId9" Type="http://schemas.openxmlformats.org/officeDocument/2006/relationships/hyperlink" Target="https://vizwealth.com/v/VOO%2CSPY/2023/t/cy_4!25?show=&amp;align=true" TargetMode="External"/><Relationship Id="rId143" Type="http://schemas.openxmlformats.org/officeDocument/2006/relationships/hyperlink" Target="https://vizwealth.com/v/MCHFX%2CFXI/2023/t/cy_4!25?show=&amp;align=true" TargetMode="External"/><Relationship Id="rId264" Type="http://schemas.openxmlformats.org/officeDocument/2006/relationships/hyperlink" Target="https://vizwealth.com/v/IXC%2CXLE/2023/t/cy_4!25?show=&amp;align=true" TargetMode="External"/><Relationship Id="rId385" Type="http://schemas.openxmlformats.org/officeDocument/2006/relationships/hyperlink" Target="https://vizwealth.com/v/DFAIX%2CSTIP/2023/t/cy_4!25?show=&amp;align=true" TargetMode="External"/><Relationship Id="rId142" Type="http://schemas.openxmlformats.org/officeDocument/2006/relationships/hyperlink" Target="https://vizwealth.com/v/FXI%2CFXI/2023/t/cy_4!25?show=&amp;align=true" TargetMode="External"/><Relationship Id="rId263" Type="http://schemas.openxmlformats.org/officeDocument/2006/relationships/hyperlink" Target="https://vizwealth.com/v/FNARX%2CXLE/2023/t/cy_4!25?show=&amp;align=true" TargetMode="External"/><Relationship Id="rId384" Type="http://schemas.openxmlformats.org/officeDocument/2006/relationships/hyperlink" Target="https://vizwealth.com/v/EIRRX%2CSTIP/2023/t/cy_4!25?show=&amp;align=true" TargetMode="External"/><Relationship Id="rId141" Type="http://schemas.openxmlformats.org/officeDocument/2006/relationships/hyperlink" Target="https://vizwealth.com/v/FHKCX%2CFXI/2023/t/cy_4!25?show=&amp;align=true" TargetMode="External"/><Relationship Id="rId262" Type="http://schemas.openxmlformats.org/officeDocument/2006/relationships/hyperlink" Target="https://vizwealth.com/v/VGELX%2CXLE/2023/t/cy_4!25?show=&amp;align=true" TargetMode="External"/><Relationship Id="rId383" Type="http://schemas.openxmlformats.org/officeDocument/2006/relationships/hyperlink" Target="https://vizwealth.com/v/SHY%2CSHY/2023/t/cy_4!25?show=&amp;align=true" TargetMode="External"/><Relationship Id="rId140" Type="http://schemas.openxmlformats.org/officeDocument/2006/relationships/hyperlink" Target="https://vizwealth.com/v/EWT%2CFXI/2023/t/cy_4!25?show=&amp;align=true" TargetMode="External"/><Relationship Id="rId261" Type="http://schemas.openxmlformats.org/officeDocument/2006/relationships/hyperlink" Target="https://vizwealth.com/v/MLPX%2CMLPX/2023/t/cy_4!25?show=&amp;align=true" TargetMode="External"/><Relationship Id="rId382" Type="http://schemas.openxmlformats.org/officeDocument/2006/relationships/hyperlink" Target="https://vizwealth.com/v/AGZ%2CSHY/2023/t/cy_4!25?show=&amp;align=true" TargetMode="External"/><Relationship Id="rId5" Type="http://schemas.openxmlformats.org/officeDocument/2006/relationships/hyperlink" Target="https://vizwealth.com/v/FGRTX%2CSPY/2023/t/cy_4!25?show=&amp;align=true" TargetMode="External"/><Relationship Id="rId147" Type="http://schemas.openxmlformats.org/officeDocument/2006/relationships/hyperlink" Target="https://vizwealth.com/v/EWZ%2CILF/2023/t/cy_4!25?show=&amp;align=true" TargetMode="External"/><Relationship Id="rId268" Type="http://schemas.openxmlformats.org/officeDocument/2006/relationships/hyperlink" Target="https://vizwealth.com/v/XLE%2CXLE/2023/t/cy_4!25?show=&amp;align=true" TargetMode="External"/><Relationship Id="rId389" Type="http://schemas.openxmlformats.org/officeDocument/2006/relationships/hyperlink" Target="https://vizwealth.com/v/TDTT%2CSTIP/2023/t/cy_4!25?show=&amp;align=true" TargetMode="External"/><Relationship Id="rId6" Type="http://schemas.openxmlformats.org/officeDocument/2006/relationships/hyperlink" Target="https://vizwealth.com/v/DYNF%2CSPY/2023/t/cy_4!25?show=&amp;align=true" TargetMode="External"/><Relationship Id="rId146" Type="http://schemas.openxmlformats.org/officeDocument/2006/relationships/hyperlink" Target="https://vizwealth.com/v/PRLAX%2CILF/2023/t/cy_4!25?show=&amp;align=true" TargetMode="External"/><Relationship Id="rId267" Type="http://schemas.openxmlformats.org/officeDocument/2006/relationships/hyperlink" Target="https://vizwealth.com/v/FENY%2CXLE/2023/t/cy_4!25?show=&amp;align=true" TargetMode="External"/><Relationship Id="rId388" Type="http://schemas.openxmlformats.org/officeDocument/2006/relationships/hyperlink" Target="https://vizwealth.com/v/STIP%2CSTIP/2023/t/cy_4!25?show=&amp;align=true" TargetMode="External"/><Relationship Id="rId7" Type="http://schemas.openxmlformats.org/officeDocument/2006/relationships/hyperlink" Target="https://vizwealth.com/v/FFLC%2CSPY/2023/t/cy_4!25?show=&amp;align=true" TargetMode="External"/><Relationship Id="rId145" Type="http://schemas.openxmlformats.org/officeDocument/2006/relationships/hyperlink" Target="https://vizwealth.com/v/ILF%2CILF/2023/t/cy_4!25?show=&amp;align=true" TargetMode="External"/><Relationship Id="rId266" Type="http://schemas.openxmlformats.org/officeDocument/2006/relationships/hyperlink" Target="https://vizwealth.com/v/RSPG%2CXLE/2023/t/cy_4!25?show=&amp;align=true" TargetMode="External"/><Relationship Id="rId387" Type="http://schemas.openxmlformats.org/officeDocument/2006/relationships/hyperlink" Target="https://vizwealth.com/v/VTIP%2CSTIP/2023/t/cy_4!25?show=&amp;align=true" TargetMode="External"/><Relationship Id="rId8" Type="http://schemas.openxmlformats.org/officeDocument/2006/relationships/hyperlink" Target="https://vizwealth.com/v/FMILX%2CSPY/2023/t/cy_4!25?show=&amp;align=true" TargetMode="External"/><Relationship Id="rId144" Type="http://schemas.openxmlformats.org/officeDocument/2006/relationships/hyperlink" Target="https://vizwealth.com/v/SLAFX%2CILF/2023/t/cy_4!25?show=&amp;align=true" TargetMode="External"/><Relationship Id="rId265" Type="http://schemas.openxmlformats.org/officeDocument/2006/relationships/hyperlink" Target="https://vizwealth.com/v/IENAX%2CXLE/2023/t/cy_4!25?show=&amp;align=true" TargetMode="External"/><Relationship Id="rId386" Type="http://schemas.openxmlformats.org/officeDocument/2006/relationships/hyperlink" Target="https://vizwealth.com/v/LIFIX%2CSTIP/2023/t/cy_4!25?show=&amp;align=true" TargetMode="External"/><Relationship Id="rId260" Type="http://schemas.openxmlformats.org/officeDocument/2006/relationships/hyperlink" Target="https://vizwealth.com/v/MLPB%2CMLPX/2023/t/cy_4!25?show=&amp;align=true" TargetMode="External"/><Relationship Id="rId381" Type="http://schemas.openxmlformats.org/officeDocument/2006/relationships/hyperlink" Target="https://vizwealth.com/v/NELYX%2CSHY/2023/t/cy_4!25?show=&amp;align=true" TargetMode="External"/><Relationship Id="rId380" Type="http://schemas.openxmlformats.org/officeDocument/2006/relationships/hyperlink" Target="https://vizwealth.com/v/FTSD%2CSHY/2023/t/cy_4!25?show=&amp;align=true" TargetMode="External"/><Relationship Id="rId139" Type="http://schemas.openxmlformats.org/officeDocument/2006/relationships/hyperlink" Target="https://vizwealth.com/v/FLTW%2CFXI/2023/t/cy_4!25?show=&amp;align=true" TargetMode="External"/><Relationship Id="rId138" Type="http://schemas.openxmlformats.org/officeDocument/2006/relationships/hyperlink" Target="https://vizwealth.com/v/INDA%2CINDA/2023/t/cy_4!25?show=&amp;align=true" TargetMode="External"/><Relationship Id="rId259" Type="http://schemas.openxmlformats.org/officeDocument/2006/relationships/hyperlink" Target="https://vizwealth.com/v/MLPAX%2CMLPX/2023/t/cy_4!25?show=&amp;align=true" TargetMode="External"/><Relationship Id="rId137" Type="http://schemas.openxmlformats.org/officeDocument/2006/relationships/hyperlink" Target="https://vizwealth.com/v/MINDX%2CINDA/2023/t/cy_4!25?show=&amp;align=true" TargetMode="External"/><Relationship Id="rId258" Type="http://schemas.openxmlformats.org/officeDocument/2006/relationships/hyperlink" Target="https://vizwealth.com/v/CSHZX%2CMLPX/2023/t/cy_4!25?show=&amp;align=true" TargetMode="External"/><Relationship Id="rId379" Type="http://schemas.openxmlformats.org/officeDocument/2006/relationships/hyperlink" Target="https://vizwealth.com/v/EILDX%2CSHY/2023/t/cy_4!25?show=&amp;align=true" TargetMode="External"/><Relationship Id="rId132" Type="http://schemas.openxmlformats.org/officeDocument/2006/relationships/hyperlink" Target="https://vizwealth.com/v/SMIN%2CINDA/2023/t/cy_4!25?show=&amp;align=true" TargetMode="External"/><Relationship Id="rId253" Type="http://schemas.openxmlformats.org/officeDocument/2006/relationships/hyperlink" Target="https://vizwealth.com/v/RSNYX%2CXLB/2023/t/cy_4!25?show=&amp;align=true" TargetMode="External"/><Relationship Id="rId374" Type="http://schemas.openxmlformats.org/officeDocument/2006/relationships/hyperlink" Target="https://vizwealth.com/v/USTB%2CBSV/2023/t/cy_4!25?show=&amp;align=true" TargetMode="External"/><Relationship Id="rId495" Type="http://schemas.openxmlformats.org/officeDocument/2006/relationships/hyperlink" Target="https://vizwealth.com/v/PCSFX%2CPFF/2023/t/cy_4!25?show=&amp;align=true" TargetMode="External"/><Relationship Id="rId131" Type="http://schemas.openxmlformats.org/officeDocument/2006/relationships/hyperlink" Target="https://vizwealth.com/v/EWJ%2CEWJ/2023/t/cy_4!25?show=&amp;align=true" TargetMode="External"/><Relationship Id="rId252" Type="http://schemas.openxmlformats.org/officeDocument/2006/relationships/hyperlink" Target="https://vizwealth.com/v/CFWIX%2CXLB/2023/t/cy_4!25?show=&amp;align=true" TargetMode="External"/><Relationship Id="rId373" Type="http://schemas.openxmlformats.org/officeDocument/2006/relationships/hyperlink" Target="https://vizwealth.com/v/THOPX%2CBSV/2023/t/cy_4!25?show=&amp;align=true" TargetMode="External"/><Relationship Id="rId494" Type="http://schemas.openxmlformats.org/officeDocument/2006/relationships/hyperlink" Target="https://vizwealth.com/v/LPXIX%2CPFF/2023/t/cy_4!25?show=&amp;align=true" TargetMode="External"/><Relationship Id="rId130" Type="http://schemas.openxmlformats.org/officeDocument/2006/relationships/hyperlink" Target="https://vizwealth.com/v/HJPIX%2CEWJ/2023/t/cy_4!25?show=&amp;align=true" TargetMode="External"/><Relationship Id="rId251" Type="http://schemas.openxmlformats.org/officeDocument/2006/relationships/hyperlink" Target="https://vizwealth.com/v/PHO%2CXLB/2023/t/cy_4!25?show=&amp;align=true" TargetMode="External"/><Relationship Id="rId372" Type="http://schemas.openxmlformats.org/officeDocument/2006/relationships/hyperlink" Target="https://vizwealth.com/v/DLDFX%2CBSV/2023/t/cy_4!25?show=&amp;align=true" TargetMode="External"/><Relationship Id="rId493" Type="http://schemas.openxmlformats.org/officeDocument/2006/relationships/hyperlink" Target="https://vizwealth.com/v/VRP%2CPFF/2023/t/cy_4!25?show=&amp;align=true" TargetMode="External"/><Relationship Id="rId250" Type="http://schemas.openxmlformats.org/officeDocument/2006/relationships/hyperlink" Target="https://vizwealth.com/v/XME%2CXLB/2023/t/cy_4!25?show=&amp;align=true" TargetMode="External"/><Relationship Id="rId371" Type="http://schemas.openxmlformats.org/officeDocument/2006/relationships/hyperlink" Target="https://vizwealth.com/v/NEAR%2CBSV/2023/t/cy_4!25?show=&amp;align=true" TargetMode="External"/><Relationship Id="rId492" Type="http://schemas.openxmlformats.org/officeDocument/2006/relationships/hyperlink" Target="https://vizwealth.com/v/ORDNX%2CPFF/2023/t/cy_4!25?show=&amp;align=true" TargetMode="External"/><Relationship Id="rId136" Type="http://schemas.openxmlformats.org/officeDocument/2006/relationships/hyperlink" Target="https://vizwealth.com/v/INDIX%2CINDA/2023/t/cy_4!25?show=&amp;align=true" TargetMode="External"/><Relationship Id="rId257" Type="http://schemas.openxmlformats.org/officeDocument/2006/relationships/hyperlink" Target="https://vizwealth.com/v/ATMP%2CMLPX/2023/t/cy_4!25?show=&amp;align=true" TargetMode="External"/><Relationship Id="rId378" Type="http://schemas.openxmlformats.org/officeDocument/2006/relationships/hyperlink" Target="https://vizwealth.com/v/FEUNX%2CSHY/2023/t/cy_4!25?show=&amp;align=true" TargetMode="External"/><Relationship Id="rId499" Type="http://schemas.openxmlformats.org/officeDocument/2006/relationships/hyperlink" Target="https://vizwealth.com/v/FCVSX%2CCWB/2023/t/cy_4!25?show=&amp;align=true" TargetMode="External"/><Relationship Id="rId135" Type="http://schemas.openxmlformats.org/officeDocument/2006/relationships/hyperlink" Target="https://vizwealth.com/v/ETGIX%2CINDA/2023/t/cy_4!25?show=&amp;align=true" TargetMode="External"/><Relationship Id="rId256" Type="http://schemas.openxmlformats.org/officeDocument/2006/relationships/hyperlink" Target="https://vizwealth.com/v/MLPTX%2CMLPX/2023/t/cy_4!25?show=&amp;align=true" TargetMode="External"/><Relationship Id="rId377" Type="http://schemas.openxmlformats.org/officeDocument/2006/relationships/hyperlink" Target="https://vizwealth.com/v/LMBS%2CSHY/2023/t/cy_4!25?show=&amp;align=true" TargetMode="External"/><Relationship Id="rId498" Type="http://schemas.openxmlformats.org/officeDocument/2006/relationships/hyperlink" Target="https://vizwealth.com/v/PFF%2CPFF/2023/t/cy_4!25?show=&amp;align=true" TargetMode="External"/><Relationship Id="rId134" Type="http://schemas.openxmlformats.org/officeDocument/2006/relationships/hyperlink" Target="https://vizwealth.com/v/INCO%2CINDA/2023/t/cy_4!25?show=&amp;align=true" TargetMode="External"/><Relationship Id="rId255" Type="http://schemas.openxmlformats.org/officeDocument/2006/relationships/hyperlink" Target="https://vizwealth.com/v/XLB%2CXLB/2023/t/cy_4!25?show=&amp;align=true" TargetMode="External"/><Relationship Id="rId376" Type="http://schemas.openxmlformats.org/officeDocument/2006/relationships/hyperlink" Target="https://vizwealth.com/v/BSV%2CBSV/2023/t/cy_4!25?show=&amp;align=true" TargetMode="External"/><Relationship Id="rId497" Type="http://schemas.openxmlformats.org/officeDocument/2006/relationships/hyperlink" Target="https://vizwealth.com/v/PREF%2CPFF/2023/t/cy_4!25?show=&amp;align=true" TargetMode="External"/><Relationship Id="rId133" Type="http://schemas.openxmlformats.org/officeDocument/2006/relationships/hyperlink" Target="https://vizwealth.com/v/EPI%2CINDA/2023/t/cy_4!25?show=&amp;align=true" TargetMode="External"/><Relationship Id="rId254" Type="http://schemas.openxmlformats.org/officeDocument/2006/relationships/hyperlink" Target="https://vizwealth.com/v/GRHIX%2CXLB/2023/t/cy_4!25?show=&amp;align=true" TargetMode="External"/><Relationship Id="rId375" Type="http://schemas.openxmlformats.org/officeDocument/2006/relationships/hyperlink" Target="https://vizwealth.com/v/JPLD%2CBSV/2023/t/cy_4!25?show=&amp;align=true" TargetMode="External"/><Relationship Id="rId496" Type="http://schemas.openxmlformats.org/officeDocument/2006/relationships/hyperlink" Target="https://vizwealth.com/v/FPEI%2CPFF/2023/t/cy_4!25?show=&amp;align=true" TargetMode="External"/><Relationship Id="rId172" Type="http://schemas.openxmlformats.org/officeDocument/2006/relationships/hyperlink" Target="https://vizwealth.com/v/FLPSX%2CACWI/2023/t/cy_4!25?show=&amp;align=true" TargetMode="External"/><Relationship Id="rId293" Type="http://schemas.openxmlformats.org/officeDocument/2006/relationships/hyperlink" Target="https://vizwealth.com/v/RPAR%2CAOM/2023/t/cy_4!25?show=&amp;align=true" TargetMode="External"/><Relationship Id="rId171" Type="http://schemas.openxmlformats.org/officeDocument/2006/relationships/hyperlink" Target="https://vizwealth.com/v/FLKSX%2CACWI/2023/t/cy_4!25?show=&amp;align=true" TargetMode="External"/><Relationship Id="rId292" Type="http://schemas.openxmlformats.org/officeDocument/2006/relationships/hyperlink" Target="https://vizwealth.com/v/HNDL%2CAOM/2023/t/cy_4!25?show=&amp;align=true" TargetMode="External"/><Relationship Id="rId170" Type="http://schemas.openxmlformats.org/officeDocument/2006/relationships/hyperlink" Target="https://vizwealth.com/v/TAVFX%2CACWI/2023/t/cy_4!25?show=&amp;align=true" TargetMode="External"/><Relationship Id="rId291" Type="http://schemas.openxmlformats.org/officeDocument/2006/relationships/hyperlink" Target="https://vizwealth.com/v/VTMFX%2CAOM/2023/t/cy_4!25?show=&amp;align=true" TargetMode="External"/><Relationship Id="rId290" Type="http://schemas.openxmlformats.org/officeDocument/2006/relationships/hyperlink" Target="https://vizwealth.com/v/EKSAX%2CAOM/2023/t/cy_4!25?show=&amp;align=true" TargetMode="External"/><Relationship Id="rId165" Type="http://schemas.openxmlformats.org/officeDocument/2006/relationships/hyperlink" Target="https://vizwealth.com/v/APHGX%2CACWI/2023/t/cy_4!25?show=&amp;align=true" TargetMode="External"/><Relationship Id="rId286" Type="http://schemas.openxmlformats.org/officeDocument/2006/relationships/hyperlink" Target="https://vizwealth.com/v/HSTRX%2CAOM/2023/t/cy_4!25?show=&amp;align=true" TargetMode="External"/><Relationship Id="rId164" Type="http://schemas.openxmlformats.org/officeDocument/2006/relationships/hyperlink" Target="https://vizwealth.com/v/AQGRX%2CACWI/2023/t/cy_4!25?show=&amp;align=true" TargetMode="External"/><Relationship Id="rId285" Type="http://schemas.openxmlformats.org/officeDocument/2006/relationships/hyperlink" Target="https://vizwealth.com/v/YYY%2CAOM/2023/t/cy_4!25?show=&amp;align=true" TargetMode="External"/><Relationship Id="rId163" Type="http://schemas.openxmlformats.org/officeDocument/2006/relationships/hyperlink" Target="https://vizwealth.com/v/TMFG%2CACWI/2023/t/cy_4!25?show=&amp;align=true" TargetMode="External"/><Relationship Id="rId284" Type="http://schemas.openxmlformats.org/officeDocument/2006/relationships/hyperlink" Target="https://vizwealth.com/v/AGOX%2CAOM/2023/t/cy_4!25?show=&amp;align=true" TargetMode="External"/><Relationship Id="rId162" Type="http://schemas.openxmlformats.org/officeDocument/2006/relationships/hyperlink" Target="https://vizwealth.com/v/MGGIX%2CACWI/2023/t/cy_4!25?show=&amp;align=true" TargetMode="External"/><Relationship Id="rId283" Type="http://schemas.openxmlformats.org/officeDocument/2006/relationships/hyperlink" Target="https://vizwealth.com/v/HESGX%2CAOM/2023/t/cy_4!25?show=&amp;align=true" TargetMode="External"/><Relationship Id="rId169" Type="http://schemas.openxmlformats.org/officeDocument/2006/relationships/hyperlink" Target="https://vizwealth.com/v/WDIV%2CACWI/2023/t/cy_4!25?show=&amp;align=true" TargetMode="External"/><Relationship Id="rId168" Type="http://schemas.openxmlformats.org/officeDocument/2006/relationships/hyperlink" Target="https://vizwealth.com/v/GCOW%2CACWI/2023/t/cy_4!25?show=&amp;align=true" TargetMode="External"/><Relationship Id="rId289" Type="http://schemas.openxmlformats.org/officeDocument/2006/relationships/hyperlink" Target="https://vizwealth.com/v/FOCIX%2CAOM/2023/t/cy_4!25?show=&amp;align=true" TargetMode="External"/><Relationship Id="rId167" Type="http://schemas.openxmlformats.org/officeDocument/2006/relationships/hyperlink" Target="https://vizwealth.com/v/DGT%2CACWI/2023/t/cy_4!25?show=&amp;align=true" TargetMode="External"/><Relationship Id="rId288" Type="http://schemas.openxmlformats.org/officeDocument/2006/relationships/hyperlink" Target="https://vizwealth.com/v/BLDIX%2CAOM/2023/t/cy_4!25?show=&amp;align=true" TargetMode="External"/><Relationship Id="rId166" Type="http://schemas.openxmlformats.org/officeDocument/2006/relationships/hyperlink" Target="https://vizwealth.com/v/PGSYX%2CACWI/2023/t/cy_4!25?show=&amp;align=true" TargetMode="External"/><Relationship Id="rId287" Type="http://schemas.openxmlformats.org/officeDocument/2006/relationships/hyperlink" Target="https://vizwealth.com/v/PACAX%2CAOM/2023/t/cy_4!25?show=&amp;align=true" TargetMode="External"/><Relationship Id="rId161" Type="http://schemas.openxmlformats.org/officeDocument/2006/relationships/hyperlink" Target="https://vizwealth.com/v/JAWWX%2CACWI/2023/t/cy_4!25?show=&amp;align=true" TargetMode="External"/><Relationship Id="rId282" Type="http://schemas.openxmlformats.org/officeDocument/2006/relationships/hyperlink" Target="https://vizwealth.com/v/FLMIX%2CAOM/2023/t/cy_4!25?show=&amp;align=true" TargetMode="External"/><Relationship Id="rId160" Type="http://schemas.openxmlformats.org/officeDocument/2006/relationships/hyperlink" Target="https://vizwealth.com/v/MGLBX%2CACWI/2023/t/cy_4!25?show=&amp;align=true" TargetMode="External"/><Relationship Id="rId281" Type="http://schemas.openxmlformats.org/officeDocument/2006/relationships/hyperlink" Target="https://vizwealth.com/v/CEFS%2CAOM/2023/t/cy_4!25?show=&amp;align=true" TargetMode="External"/><Relationship Id="rId280" Type="http://schemas.openxmlformats.org/officeDocument/2006/relationships/hyperlink" Target="https://vizwealth.com/v/CRDBX%2CAOM/2023/t/cy_4!25?show=&amp;align=true" TargetMode="External"/><Relationship Id="rId159" Type="http://schemas.openxmlformats.org/officeDocument/2006/relationships/hyperlink" Target="https://vizwealth.com/v/ACWI%2CACWI/2023/t/cy_4!25?show=&amp;align=true" TargetMode="External"/><Relationship Id="rId154" Type="http://schemas.openxmlformats.org/officeDocument/2006/relationships/hyperlink" Target="https://vizwealth.com/v/CFIPX%2CACWI/2023/t/cy_4!25?show=&amp;align=true" TargetMode="External"/><Relationship Id="rId275" Type="http://schemas.openxmlformats.org/officeDocument/2006/relationships/hyperlink" Target="https://vizwealth.com/v/WWWFX%2CSPY/2023/t/cy_4!25?show=&amp;align=true" TargetMode="External"/><Relationship Id="rId396" Type="http://schemas.openxmlformats.org/officeDocument/2006/relationships/hyperlink" Target="https://vizwealth.com/v/MDHIX%2CHYG/2023/t/cy_4!25?show=&amp;align=true" TargetMode="External"/><Relationship Id="rId153" Type="http://schemas.openxmlformats.org/officeDocument/2006/relationships/hyperlink" Target="https://vizwealth.com/v/IOO%2CACWI/2023/t/cy_4!25?show=&amp;align=true" TargetMode="External"/><Relationship Id="rId274" Type="http://schemas.openxmlformats.org/officeDocument/2006/relationships/hyperlink" Target="https://vizwealth.com/v/SGDM%2CGDX/2023/t/cy_4!25?show=&amp;align=true" TargetMode="External"/><Relationship Id="rId395" Type="http://schemas.openxmlformats.org/officeDocument/2006/relationships/hyperlink" Target="https://vizwealth.com/v/FTSL%2CAGG/2023/t/cy_4!25?show=&amp;align=true" TargetMode="External"/><Relationship Id="rId152" Type="http://schemas.openxmlformats.org/officeDocument/2006/relationships/hyperlink" Target="https://vizwealth.com/v/FNORX%2CACWI/2023/t/cy_4!25?show=&amp;align=true" TargetMode="External"/><Relationship Id="rId273" Type="http://schemas.openxmlformats.org/officeDocument/2006/relationships/hyperlink" Target="https://vizwealth.com/v/GDX%2CGDX/2023/t/cy_4!25?show=&amp;align=true" TargetMode="External"/><Relationship Id="rId394" Type="http://schemas.openxmlformats.org/officeDocument/2006/relationships/hyperlink" Target="https://vizwealth.com/v/SEIX%2CAGG/2023/t/cy_4!25?show=&amp;align=true" TargetMode="External"/><Relationship Id="rId151" Type="http://schemas.openxmlformats.org/officeDocument/2006/relationships/hyperlink" Target="https://vizwealth.com/v/FICDX%2CACWI/2023/t/cy_4!25?show=&amp;align=true" TargetMode="External"/><Relationship Id="rId272" Type="http://schemas.openxmlformats.org/officeDocument/2006/relationships/hyperlink" Target="https://vizwealth.com/v/INIVX%2CGDX/2023/t/cy_4!25?show=&amp;align=true" TargetMode="External"/><Relationship Id="rId393" Type="http://schemas.openxmlformats.org/officeDocument/2006/relationships/hyperlink" Target="https://vizwealth.com/v/FLRT%2CAGG/2023/t/cy_4!25?show=&amp;align=true" TargetMode="External"/><Relationship Id="rId158" Type="http://schemas.openxmlformats.org/officeDocument/2006/relationships/hyperlink" Target="https://vizwealth.com/v/TOK%2CACWI/2023/t/cy_4!25?show=&amp;align=true" TargetMode="External"/><Relationship Id="rId279" Type="http://schemas.openxmlformats.org/officeDocument/2006/relationships/hyperlink" Target="https://vizwealth.com/v/FAIRX%2CSPY/2023/t/cy_4!25?show=&amp;align=true" TargetMode="External"/><Relationship Id="rId157" Type="http://schemas.openxmlformats.org/officeDocument/2006/relationships/hyperlink" Target="https://vizwealth.com/v/THOIX%2CACWI/2023/t/cy_4!25?show=&amp;align=true" TargetMode="External"/><Relationship Id="rId278" Type="http://schemas.openxmlformats.org/officeDocument/2006/relationships/hyperlink" Target="https://vizwealth.com/v/IPAY%2CSPY/2023/t/cy_4!25?show=&amp;align=true" TargetMode="External"/><Relationship Id="rId399" Type="http://schemas.openxmlformats.org/officeDocument/2006/relationships/hyperlink" Target="https://vizwealth.com/v/HYGH%2CHYG/2023/t/cy_4!25?show=&amp;align=true" TargetMode="External"/><Relationship Id="rId156" Type="http://schemas.openxmlformats.org/officeDocument/2006/relationships/hyperlink" Target="https://vizwealth.com/v/LGCYX%2CACWI/2023/t/cy_4!25?show=&amp;align=true" TargetMode="External"/><Relationship Id="rId277" Type="http://schemas.openxmlformats.org/officeDocument/2006/relationships/hyperlink" Target="https://vizwealth.com/v/BOTZ%2CSPY/2023/t/cy_4!25?show=&amp;align=true" TargetMode="External"/><Relationship Id="rId398" Type="http://schemas.openxmlformats.org/officeDocument/2006/relationships/hyperlink" Target="https://vizwealth.com/v/BUIHX%2CHYG/2023/t/cy_4!25?show=&amp;align=true" TargetMode="External"/><Relationship Id="rId155" Type="http://schemas.openxmlformats.org/officeDocument/2006/relationships/hyperlink" Target="https://vizwealth.com/v/DWLD%2CACWI/2023/t/cy_4!25?show=&amp;align=true" TargetMode="External"/><Relationship Id="rId276" Type="http://schemas.openxmlformats.org/officeDocument/2006/relationships/hyperlink" Target="https://vizwealth.com/v/NLR%2CSPY/2023/t/cy_4!25?show=&amp;align=true" TargetMode="External"/><Relationship Id="rId397" Type="http://schemas.openxmlformats.org/officeDocument/2006/relationships/hyperlink" Target="https://vizwealth.com/v/RPHIX%2CHYG/2023/t/cy_4!25?show=&amp;align=true" TargetMode="External"/><Relationship Id="rId40" Type="http://schemas.openxmlformats.org/officeDocument/2006/relationships/hyperlink" Target="https://vizwealth.com/v/VVOAX%2CIWS/2023/t/cy_4!25?show=&amp;align=true" TargetMode="External"/><Relationship Id="rId42" Type="http://schemas.openxmlformats.org/officeDocument/2006/relationships/hyperlink" Target="https://vizwealth.com/v/IWS%2CIWS/2023/t/cy_4!25?show=&amp;align=true" TargetMode="External"/><Relationship Id="rId41" Type="http://schemas.openxmlformats.org/officeDocument/2006/relationships/hyperlink" Target="https://vizwealth.com/v/HWAIX%2CIWS/2023/t/cy_4!25?show=&amp;align=true" TargetMode="External"/><Relationship Id="rId44" Type="http://schemas.openxmlformats.org/officeDocument/2006/relationships/hyperlink" Target="https://vizwealth.com/v/HFCGX%2CIWM/2023/t/cy_4!25?show=&amp;align=true" TargetMode="External"/><Relationship Id="rId43" Type="http://schemas.openxmlformats.org/officeDocument/2006/relationships/hyperlink" Target="https://vizwealth.com/v/HIMDX%2CIWM/2023/t/cy_4!25?show=&amp;align=true" TargetMode="External"/><Relationship Id="rId46" Type="http://schemas.openxmlformats.org/officeDocument/2006/relationships/hyperlink" Target="https://vizwealth.com/v/XSMO%2CIWM/2023/t/cy_4!25?show=&amp;align=true" TargetMode="External"/><Relationship Id="rId45" Type="http://schemas.openxmlformats.org/officeDocument/2006/relationships/hyperlink" Target="https://vizwealth.com/v/TSMNX%2CIWM/2023/t/cy_4!25?show=&amp;align=true" TargetMode="External"/><Relationship Id="rId509" Type="http://schemas.openxmlformats.org/officeDocument/2006/relationships/hyperlink" Target="https://vizwealth.com/v/FLMI%2CHYD/2023/t/cy_4!25?show=&amp;align=true" TargetMode="External"/><Relationship Id="rId508" Type="http://schemas.openxmlformats.org/officeDocument/2006/relationships/hyperlink" Target="https://vizwealth.com/v/FXIEX%2CHYD/2023/t/cy_4!25?show=&amp;align=true" TargetMode="External"/><Relationship Id="rId503" Type="http://schemas.openxmlformats.org/officeDocument/2006/relationships/hyperlink" Target="https://vizwealth.com/v/ANNPX%2CCWB/2023/t/cy_4!25?show=&amp;align=true" TargetMode="External"/><Relationship Id="rId502" Type="http://schemas.openxmlformats.org/officeDocument/2006/relationships/hyperlink" Target="https://vizwealth.com/v/CWB%2CCWB/2023/t/cy_4!25?show=&amp;align=true" TargetMode="External"/><Relationship Id="rId501" Type="http://schemas.openxmlformats.org/officeDocument/2006/relationships/hyperlink" Target="https://vizwealth.com/v/MCNVX%2CCWB/2023/t/cy_4!25?show=&amp;align=true" TargetMode="External"/><Relationship Id="rId500" Type="http://schemas.openxmlformats.org/officeDocument/2006/relationships/hyperlink" Target="https://vizwealth.com/v/ICVT%2CCWB/2023/t/cy_4!25?show=&amp;align=true" TargetMode="External"/><Relationship Id="rId507" Type="http://schemas.openxmlformats.org/officeDocument/2006/relationships/hyperlink" Target="https://vizwealth.com/v/FEHIX%2CHYD/2023/t/cy_4!25?show=&amp;align=true" TargetMode="External"/><Relationship Id="rId506" Type="http://schemas.openxmlformats.org/officeDocument/2006/relationships/hyperlink" Target="https://vizwealth.com/v/BATAX%2CAGG/2023/t/cy_4!25?show=&amp;align=true" TargetMode="External"/><Relationship Id="rId505" Type="http://schemas.openxmlformats.org/officeDocument/2006/relationships/hyperlink" Target="https://vizwealth.com/v/SHRMX%2CAGG/2023/t/cy_4!25?show=&amp;align=true" TargetMode="External"/><Relationship Id="rId504" Type="http://schemas.openxmlformats.org/officeDocument/2006/relationships/hyperlink" Target="https://vizwealth.com/v/SHRIX%2CAGG/2023/t/cy_4!25?show=&amp;align=true" TargetMode="External"/><Relationship Id="rId48" Type="http://schemas.openxmlformats.org/officeDocument/2006/relationships/hyperlink" Target="https://vizwealth.com/v/FSMD%2CIWM/2023/t/cy_4!25?show=&amp;align=true" TargetMode="External"/><Relationship Id="rId47" Type="http://schemas.openxmlformats.org/officeDocument/2006/relationships/hyperlink" Target="https://vizwealth.com/v/SMLF%2CIWM/2023/t/cy_4!25?show=&amp;align=true" TargetMode="External"/><Relationship Id="rId49" Type="http://schemas.openxmlformats.org/officeDocument/2006/relationships/hyperlink" Target="https://vizwealth.com/v/IWM%2CIWM/2023/t/cy_4!25?show=&amp;align=true" TargetMode="External"/><Relationship Id="rId31" Type="http://schemas.openxmlformats.org/officeDocument/2006/relationships/hyperlink" Target="https://vizwealth.com/v/FGSIX%2CIWP/2023/t/cy_4!25?show=&amp;align=true" TargetMode="External"/><Relationship Id="rId30" Type="http://schemas.openxmlformats.org/officeDocument/2006/relationships/hyperlink" Target="https://vizwealth.com/v/MXXIX%2CIWP/2023/t/cy_4!25?show=&amp;align=true" TargetMode="External"/><Relationship Id="rId33" Type="http://schemas.openxmlformats.org/officeDocument/2006/relationships/hyperlink" Target="https://vizwealth.com/v/IWP%2CIWP/2023/t/cy_4!25?show=&amp;align=true" TargetMode="External"/><Relationship Id="rId32" Type="http://schemas.openxmlformats.org/officeDocument/2006/relationships/hyperlink" Target="https://vizwealth.com/v/SPYGX%2CIWP/2023/t/cy_4!25?show=&amp;align=true" TargetMode="External"/><Relationship Id="rId35" Type="http://schemas.openxmlformats.org/officeDocument/2006/relationships/hyperlink" Target="https://vizwealth.com/v/VOT%2CIWP/2023/t/cy_4!25?show=&amp;align=true" TargetMode="External"/><Relationship Id="rId34" Type="http://schemas.openxmlformats.org/officeDocument/2006/relationships/hyperlink" Target="https://vizwealth.com/v/FPX%2CIWP/2023/t/cy_4!25?show=&amp;align=true" TargetMode="External"/><Relationship Id="rId37" Type="http://schemas.openxmlformats.org/officeDocument/2006/relationships/hyperlink" Target="https://vizwealth.com/v/WTV%2CIWS/2023/t/cy_4!25?show=&amp;align=true" TargetMode="External"/><Relationship Id="rId36" Type="http://schemas.openxmlformats.org/officeDocument/2006/relationships/hyperlink" Target="https://vizwealth.com/v/AUSF%2CIWS/2023/t/cy_4!25?show=&amp;align=true" TargetMode="External"/><Relationship Id="rId39" Type="http://schemas.openxmlformats.org/officeDocument/2006/relationships/hyperlink" Target="https://vizwealth.com/v/NQVRX%2CIWS/2023/t/cy_4!25?show=&amp;align=true" TargetMode="External"/><Relationship Id="rId38" Type="http://schemas.openxmlformats.org/officeDocument/2006/relationships/hyperlink" Target="https://vizwealth.com/v/VUSE%2CIWS/2023/t/cy_4!25?show=&amp;align=true" TargetMode="External"/><Relationship Id="rId20" Type="http://schemas.openxmlformats.org/officeDocument/2006/relationships/hyperlink" Target="https://vizwealth.com/v/DUSA%2CIWD/2023/t/cy_4!25?show=&amp;align=true" TargetMode="External"/><Relationship Id="rId22" Type="http://schemas.openxmlformats.org/officeDocument/2006/relationships/hyperlink" Target="https://vizwealth.com/v/IWD%2CIWD/2023/t/cy_4!25?show=&amp;align=true" TargetMode="External"/><Relationship Id="rId21" Type="http://schemas.openxmlformats.org/officeDocument/2006/relationships/hyperlink" Target="https://vizwealth.com/v/EPS%2CIWD/2023/t/cy_4!25?show=&amp;align=true" TargetMode="External"/><Relationship Id="rId24" Type="http://schemas.openxmlformats.org/officeDocument/2006/relationships/hyperlink" Target="https://vizwealth.com/v/XMMO%2CIWR/2023/t/cy_4!25?show=&amp;align=true" TargetMode="External"/><Relationship Id="rId23" Type="http://schemas.openxmlformats.org/officeDocument/2006/relationships/hyperlink" Target="https://vizwealth.com/v/GENIX%2CIWR/2023/t/cy_4!25?show=&amp;align=true" TargetMode="External"/><Relationship Id="rId409" Type="http://schemas.openxmlformats.org/officeDocument/2006/relationships/hyperlink" Target="https://vizwealth.com/v/AGG%2CAGG/2023/t/cy_4!25?show=&amp;align=true" TargetMode="External"/><Relationship Id="rId404" Type="http://schemas.openxmlformats.org/officeDocument/2006/relationships/hyperlink" Target="https://vizwealth.com/v/MCDWX%2CAGG/2023/t/cy_4!25?show=&amp;align=true" TargetMode="External"/><Relationship Id="rId525" Type="http://schemas.openxmlformats.org/officeDocument/2006/relationships/hyperlink" Target="https://vizwealth.com/v/JMUB%2CMUB/2023/t/cy_4!25?show=&amp;align=true" TargetMode="External"/><Relationship Id="rId403" Type="http://schemas.openxmlformats.org/officeDocument/2006/relationships/hyperlink" Target="https://vizwealth.com/v/BILDX%2CAGG/2023/t/cy_4!25?show=&amp;align=true" TargetMode="External"/><Relationship Id="rId524" Type="http://schemas.openxmlformats.org/officeDocument/2006/relationships/hyperlink" Target="https://vizwealth.com/v/HMOP%2CMUB/2023/t/cy_4!25?show=&amp;align=true" TargetMode="External"/><Relationship Id="rId402" Type="http://schemas.openxmlformats.org/officeDocument/2006/relationships/hyperlink" Target="https://vizwealth.com/v/SPHY%2CHYG/2023/t/cy_4!25?show=&amp;align=true" TargetMode="External"/><Relationship Id="rId523" Type="http://schemas.openxmlformats.org/officeDocument/2006/relationships/hyperlink" Target="https://vizwealth.com/v/PTIMX%2CMUB/2023/t/cy_4!25?show=&amp;align=true" TargetMode="External"/><Relationship Id="rId401" Type="http://schemas.openxmlformats.org/officeDocument/2006/relationships/hyperlink" Target="https://vizwealth.com/v/SJNK%2CHYG/2023/t/cy_4!25?show=&amp;align=true" TargetMode="External"/><Relationship Id="rId522" Type="http://schemas.openxmlformats.org/officeDocument/2006/relationships/hyperlink" Target="https://vizwealth.com/v/EILTX%2CMUB/2023/t/cy_4!25?show=&amp;align=true" TargetMode="External"/><Relationship Id="rId408" Type="http://schemas.openxmlformats.org/officeDocument/2006/relationships/hyperlink" Target="https://vizwealth.com/v/BIV%2CAGG/2023/t/cy_4!25?show=&amp;align=true" TargetMode="External"/><Relationship Id="rId529" Type="http://schemas.openxmlformats.org/officeDocument/2006/relationships/hyperlink" Target="https://vizwealth.com/v/BAB%2CTFI/2023/t/cy_4!25?show=&amp;align=true" TargetMode="External"/><Relationship Id="rId407" Type="http://schemas.openxmlformats.org/officeDocument/2006/relationships/hyperlink" Target="https://vizwealth.com/v/HCRB%2CAGG/2023/t/cy_4!25?show=&amp;align=true" TargetMode="External"/><Relationship Id="rId528" Type="http://schemas.openxmlformats.org/officeDocument/2006/relationships/hyperlink" Target="https://vizwealth.com/v/ROBNX%2CTFI/2023/t/cy_4!25?show=&amp;align=true" TargetMode="External"/><Relationship Id="rId406" Type="http://schemas.openxmlformats.org/officeDocument/2006/relationships/hyperlink" Target="https://vizwealth.com/v/UITB%2CAGG/2023/t/cy_4!25?show=&amp;align=true" TargetMode="External"/><Relationship Id="rId527" Type="http://schemas.openxmlformats.org/officeDocument/2006/relationships/hyperlink" Target="https://vizwealth.com/v/MUB%2CMUB/2023/t/cy_4!25?show=&amp;align=true" TargetMode="External"/><Relationship Id="rId405" Type="http://schemas.openxmlformats.org/officeDocument/2006/relationships/hyperlink" Target="https://vizwealth.com/v/PYTRX%2CAGG/2023/t/cy_4!25?show=&amp;align=true" TargetMode="External"/><Relationship Id="rId526" Type="http://schemas.openxmlformats.org/officeDocument/2006/relationships/hyperlink" Target="https://vizwealth.com/v/MUNI%2CMUB/2023/t/cy_4!25?show=&amp;align=true" TargetMode="External"/><Relationship Id="rId26" Type="http://schemas.openxmlformats.org/officeDocument/2006/relationships/hyperlink" Target="https://vizwealth.com/v/VFMO%2CIWR/2023/t/cy_4!25?show=&amp;align=true" TargetMode="External"/><Relationship Id="rId25" Type="http://schemas.openxmlformats.org/officeDocument/2006/relationships/hyperlink" Target="https://vizwealth.com/v/FTZIX%2CIWR/2023/t/cy_4!25?show=&amp;align=true" TargetMode="External"/><Relationship Id="rId28" Type="http://schemas.openxmlformats.org/officeDocument/2006/relationships/hyperlink" Target="https://vizwealth.com/v/FMIUX%2CIWR/2023/t/cy_4!25?show=&amp;align=true" TargetMode="External"/><Relationship Id="rId27" Type="http://schemas.openxmlformats.org/officeDocument/2006/relationships/hyperlink" Target="https://vizwealth.com/v/XMHQ%2CIWR/2023/t/cy_4!25?show=&amp;align=true" TargetMode="External"/><Relationship Id="rId400" Type="http://schemas.openxmlformats.org/officeDocument/2006/relationships/hyperlink" Target="https://vizwealth.com/v/HYS%2CHYG/2023/t/cy_4!25?show=&amp;align=true" TargetMode="External"/><Relationship Id="rId521" Type="http://schemas.openxmlformats.org/officeDocument/2006/relationships/hyperlink" Target="https://vizwealth.com/v/GSAAX%2CMUB/2023/t/cy_4!25?show=&amp;align=true" TargetMode="External"/><Relationship Id="rId29" Type="http://schemas.openxmlformats.org/officeDocument/2006/relationships/hyperlink" Target="https://vizwealth.com/v/IWR%2CIWR/2023/t/cy_4!25?show=&amp;align=true" TargetMode="External"/><Relationship Id="rId520" Type="http://schemas.openxmlformats.org/officeDocument/2006/relationships/hyperlink" Target="https://vizwealth.com/v/SUB%2CSUB/2023/t/cy_4!25?show=&amp;align=true" TargetMode="External"/><Relationship Id="rId11" Type="http://schemas.openxmlformats.org/officeDocument/2006/relationships/hyperlink" Target="https://vizwealth.com/v/FINSX%2CIWF/2023/t/cy_4!25?show=&amp;align=true" TargetMode="External"/><Relationship Id="rId10" Type="http://schemas.openxmlformats.org/officeDocument/2006/relationships/hyperlink" Target="https://vizwealth.com/v/FCNTX%2CIWF/2023/t/cy_4!25?show=&amp;align=true" TargetMode="External"/><Relationship Id="rId13" Type="http://schemas.openxmlformats.org/officeDocument/2006/relationships/hyperlink" Target="https://vizwealth.com/v/GVIP%2CIWF/2023/t/cy_4!25?show=&amp;align=true" TargetMode="External"/><Relationship Id="rId12" Type="http://schemas.openxmlformats.org/officeDocument/2006/relationships/hyperlink" Target="https://vizwealth.com/v/TMFC%2CIWF/2023/t/cy_4!25?show=&amp;align=true" TargetMode="External"/><Relationship Id="rId519" Type="http://schemas.openxmlformats.org/officeDocument/2006/relationships/hyperlink" Target="https://vizwealth.com/v/FSMB%2CSUB/2023/t/cy_4!25?show=&amp;align=true" TargetMode="External"/><Relationship Id="rId514" Type="http://schemas.openxmlformats.org/officeDocument/2006/relationships/hyperlink" Target="https://vizwealth.com/v/USSTX%2CSUB/2023/t/cy_4!25?show=&amp;align=true" TargetMode="External"/><Relationship Id="rId513" Type="http://schemas.openxmlformats.org/officeDocument/2006/relationships/hyperlink" Target="https://vizwealth.com/v/HYD%2CHYD/2023/t/cy_4!25?show=&amp;align=true" TargetMode="External"/><Relationship Id="rId512" Type="http://schemas.openxmlformats.org/officeDocument/2006/relationships/hyperlink" Target="https://vizwealth.com/v/FMHI%2CHYD/2023/t/cy_4!25?show=&amp;align=true" TargetMode="External"/><Relationship Id="rId511" Type="http://schemas.openxmlformats.org/officeDocument/2006/relationships/hyperlink" Target="https://vizwealth.com/v/HYMB%2CHYD/2023/t/cy_4!25?show=&amp;align=true" TargetMode="External"/><Relationship Id="rId518" Type="http://schemas.openxmlformats.org/officeDocument/2006/relationships/hyperlink" Target="https://vizwealth.com/v/SMB%2CSUB/2023/t/cy_4!25?show=&amp;align=true" TargetMode="External"/><Relationship Id="rId517" Type="http://schemas.openxmlformats.org/officeDocument/2006/relationships/hyperlink" Target="https://vizwealth.com/v/SMMU%2CSUB/2023/t/cy_4!25?show=&amp;align=true" TargetMode="External"/><Relationship Id="rId516" Type="http://schemas.openxmlformats.org/officeDocument/2006/relationships/hyperlink" Target="https://vizwealth.com/v/AIDZX%2CSUB/2023/t/cy_4!25?show=&amp;align=true" TargetMode="External"/><Relationship Id="rId515" Type="http://schemas.openxmlformats.org/officeDocument/2006/relationships/hyperlink" Target="https://vizwealth.com/v/BTMIX%2CSUB/2023/t/cy_4!25?show=&amp;align=true" TargetMode="External"/><Relationship Id="rId15" Type="http://schemas.openxmlformats.org/officeDocument/2006/relationships/hyperlink" Target="https://vizwealth.com/v/IWF%2CIWF/2023/t/cy_4!25?show=&amp;align=true" TargetMode="External"/><Relationship Id="rId14" Type="http://schemas.openxmlformats.org/officeDocument/2006/relationships/hyperlink" Target="https://vizwealth.com/v/GARP%2CIWF/2023/t/cy_4!25?show=&amp;align=true" TargetMode="External"/><Relationship Id="rId17" Type="http://schemas.openxmlformats.org/officeDocument/2006/relationships/hyperlink" Target="https://vizwealth.com/v/GOODX%2CIWD/2023/t/cy_4!25?show=&amp;align=true" TargetMode="External"/><Relationship Id="rId16" Type="http://schemas.openxmlformats.org/officeDocument/2006/relationships/hyperlink" Target="https://vizwealth.com/v/SIXA%2CIWD/2023/t/cy_4!25?show=&amp;align=true" TargetMode="External"/><Relationship Id="rId19" Type="http://schemas.openxmlformats.org/officeDocument/2006/relationships/hyperlink" Target="https://vizwealth.com/v/DQIRX%2CIWD/2023/t/cy_4!25?show=&amp;align=true" TargetMode="External"/><Relationship Id="rId510" Type="http://schemas.openxmlformats.org/officeDocument/2006/relationships/hyperlink" Target="https://vizwealth.com/v/AMHIX%2CHYD/2023/t/cy_4!25?show=&amp;align=true" TargetMode="External"/><Relationship Id="rId18" Type="http://schemas.openxmlformats.org/officeDocument/2006/relationships/hyperlink" Target="https://vizwealth.com/v/CFIMX%2CIWD/2023/t/cy_4!25?show=&amp;align=true" TargetMode="External"/><Relationship Id="rId84" Type="http://schemas.openxmlformats.org/officeDocument/2006/relationships/hyperlink" Target="https://vizwealth.com/v/EFV%2CEFV/2023/t/cy_4!25?show=&amp;align=true" TargetMode="External"/><Relationship Id="rId83" Type="http://schemas.openxmlformats.org/officeDocument/2006/relationships/hyperlink" Target="https://vizwealth.com/v/IVLU%2CEFV/2023/t/cy_4!25?show=&amp;align=true" TargetMode="External"/><Relationship Id="rId86" Type="http://schemas.openxmlformats.org/officeDocument/2006/relationships/hyperlink" Target="https://vizwealth.com/v/NAPIX%2CEFA/2023/t/cy_4!25?show=&amp;align=true" TargetMode="External"/><Relationship Id="rId85" Type="http://schemas.openxmlformats.org/officeDocument/2006/relationships/hyperlink" Target="https://vizwealth.com/v/TISVX%2CEFA/2023/t/cy_4!25?show=&amp;align=true" TargetMode="External"/><Relationship Id="rId88" Type="http://schemas.openxmlformats.org/officeDocument/2006/relationships/hyperlink" Target="https://vizwealth.com/v/ISCF%2CEFA/2023/t/cy_4!25?show=&amp;align=true" TargetMode="External"/><Relationship Id="rId87" Type="http://schemas.openxmlformats.org/officeDocument/2006/relationships/hyperlink" Target="https://vizwealth.com/v/GICIX%2CEFA/2023/t/cy_4!25?show=&amp;align=true" TargetMode="External"/><Relationship Id="rId89" Type="http://schemas.openxmlformats.org/officeDocument/2006/relationships/hyperlink" Target="https://vizwealth.com/v/SCHC%2CEFA/2023/t/cy_4!25?show=&amp;align=true" TargetMode="External"/><Relationship Id="rId80" Type="http://schemas.openxmlformats.org/officeDocument/2006/relationships/hyperlink" Target="https://vizwealth.com/v/JIESX%2CEFV/2023/t/cy_4!25?show=&amp;align=true" TargetMode="External"/><Relationship Id="rId82" Type="http://schemas.openxmlformats.org/officeDocument/2006/relationships/hyperlink" Target="https://vizwealth.com/v/DDWM%2CEFV/2023/t/cy_4!25?show=&amp;align=true" TargetMode="External"/><Relationship Id="rId81" Type="http://schemas.openxmlformats.org/officeDocument/2006/relationships/hyperlink" Target="https://vizwealth.com/v/BIIEX%2CEFV/2023/t/cy_4!25?show=&amp;align=true" TargetMode="External"/><Relationship Id="rId73" Type="http://schemas.openxmlformats.org/officeDocument/2006/relationships/hyperlink" Target="https://vizwealth.com/v/AIMOX%2CEFG/2023/t/cy_4!25?show=&amp;align=true" TargetMode="External"/><Relationship Id="rId72" Type="http://schemas.openxmlformats.org/officeDocument/2006/relationships/hyperlink" Target="https://vizwealth.com/v/PIZ%2CEFG/2023/t/cy_4!25?show=&amp;align=true" TargetMode="External"/><Relationship Id="rId75" Type="http://schemas.openxmlformats.org/officeDocument/2006/relationships/hyperlink" Target="https://vizwealth.com/v/IDHQ%2CEFG/2023/t/cy_4!25?show=&amp;align=true" TargetMode="External"/><Relationship Id="rId74" Type="http://schemas.openxmlformats.org/officeDocument/2006/relationships/hyperlink" Target="https://vizwealth.com/v/GSIMX%2CEFG/2023/t/cy_4!25?show=&amp;align=true" TargetMode="External"/><Relationship Id="rId77" Type="http://schemas.openxmlformats.org/officeDocument/2006/relationships/hyperlink" Target="https://vizwealth.com/v/EFG%2CEFG/2023/t/cy_4!25?show=&amp;align=true" TargetMode="External"/><Relationship Id="rId76" Type="http://schemas.openxmlformats.org/officeDocument/2006/relationships/hyperlink" Target="https://vizwealth.com/v/IHDG%2CEFG/2023/t/cy_4!25?show=&amp;align=true" TargetMode="External"/><Relationship Id="rId79" Type="http://schemas.openxmlformats.org/officeDocument/2006/relationships/hyperlink" Target="https://vizwealth.com/v/GMOIX%2CEFV/2023/t/cy_4!25?show=&amp;align=true" TargetMode="External"/><Relationship Id="rId78" Type="http://schemas.openxmlformats.org/officeDocument/2006/relationships/hyperlink" Target="https://vizwealth.com/v/LVHI%2CEFV/2023/t/cy_4!25?show=&amp;align=true" TargetMode="External"/><Relationship Id="rId71" Type="http://schemas.openxmlformats.org/officeDocument/2006/relationships/hyperlink" Target="https://vizwealth.com/v/APHIX%2CEFG/2023/t/cy_4!25?show=&amp;align=true" TargetMode="External"/><Relationship Id="rId70" Type="http://schemas.openxmlformats.org/officeDocument/2006/relationships/hyperlink" Target="https://vizwealth.com/v/EFA%2CEFA/2023/t/cy_4!25?show=&amp;align=true" TargetMode="External"/><Relationship Id="rId62" Type="http://schemas.openxmlformats.org/officeDocument/2006/relationships/hyperlink" Target="https://vizwealth.com/v/XMVM%2CIWN/2023/t/cy_4!25?show=&amp;align=true" TargetMode="External"/><Relationship Id="rId61" Type="http://schemas.openxmlformats.org/officeDocument/2006/relationships/hyperlink" Target="https://vizwealth.com/v/RFV%2CIWN/2023/t/cy_4!25?show=&amp;align=true" TargetMode="External"/><Relationship Id="rId64" Type="http://schemas.openxmlformats.org/officeDocument/2006/relationships/hyperlink" Target="https://vizwealth.com/v/IDMO%2CEFA/2023/t/cy_4!25?show=&amp;align=true" TargetMode="External"/><Relationship Id="rId63" Type="http://schemas.openxmlformats.org/officeDocument/2006/relationships/hyperlink" Target="https://vizwealth.com/v/IWN%2CIWN/2023/t/cy_4!25?show=&amp;align=true" TargetMode="External"/><Relationship Id="rId66" Type="http://schemas.openxmlformats.org/officeDocument/2006/relationships/hyperlink" Target="https://vizwealth.com/v/SICNX%2CEFA/2023/t/cy_4!25?show=&amp;align=true" TargetMode="External"/><Relationship Id="rId65" Type="http://schemas.openxmlformats.org/officeDocument/2006/relationships/hyperlink" Target="https://vizwealth.com/v/HEFA%2CEFA/2023/t/cy_4!25?show=&amp;align=true" TargetMode="External"/><Relationship Id="rId68" Type="http://schemas.openxmlformats.org/officeDocument/2006/relationships/hyperlink" Target="https://vizwealth.com/v/DBEF%2CEFA/2023/t/cy_4!25?show=&amp;align=true" TargetMode="External"/><Relationship Id="rId67" Type="http://schemas.openxmlformats.org/officeDocument/2006/relationships/hyperlink" Target="https://vizwealth.com/v/SSHQX%2CEFA/2023/t/cy_4!25?show=&amp;align=true" TargetMode="External"/><Relationship Id="rId60" Type="http://schemas.openxmlformats.org/officeDocument/2006/relationships/hyperlink" Target="https://vizwealth.com/v/AATIX%2CIWN/2023/t/cy_4!25?show=&amp;align=true" TargetMode="External"/><Relationship Id="rId601" Type="http://schemas.openxmlformats.org/officeDocument/2006/relationships/drawing" Target="../drawings/drawing1.xml"/><Relationship Id="rId600" Type="http://schemas.openxmlformats.org/officeDocument/2006/relationships/hyperlink" Target="https://vizwealth.com/v/FIKMX%2CAOM/2023/t/cy_4!25?show=&amp;align=true" TargetMode="External"/><Relationship Id="rId69" Type="http://schemas.openxmlformats.org/officeDocument/2006/relationships/hyperlink" Target="https://vizwealth.com/v/TGVIX%2CEFA/2023/t/cy_4!25?show=&amp;align=true" TargetMode="External"/><Relationship Id="rId51" Type="http://schemas.openxmlformats.org/officeDocument/2006/relationships/hyperlink" Target="https://vizwealth.com/v/CMSCX%2CIWO/2023/t/cy_4!25?show=&amp;align=true" TargetMode="External"/><Relationship Id="rId50" Type="http://schemas.openxmlformats.org/officeDocument/2006/relationships/hyperlink" Target="https://vizwealth.com/v/NEAIX%2CIWO/2023/t/cy_4!25?show=&amp;align=true" TargetMode="External"/><Relationship Id="rId53" Type="http://schemas.openxmlformats.org/officeDocument/2006/relationships/hyperlink" Target="https://vizwealth.com/v/JSMD%2CIWO/2023/t/cy_4!25?show=&amp;align=true" TargetMode="External"/><Relationship Id="rId52" Type="http://schemas.openxmlformats.org/officeDocument/2006/relationships/hyperlink" Target="https://vizwealth.com/v/FTXSX%2CIWO/2023/t/cy_4!25?show=&amp;align=true" TargetMode="External"/><Relationship Id="rId55" Type="http://schemas.openxmlformats.org/officeDocument/2006/relationships/hyperlink" Target="https://vizwealth.com/v/ISCG%2CIWO/2023/t/cy_4!25?show=&amp;align=true" TargetMode="External"/><Relationship Id="rId54" Type="http://schemas.openxmlformats.org/officeDocument/2006/relationships/hyperlink" Target="https://vizwealth.com/v/FYC%2CIWO/2023/t/cy_4!25?show=&amp;align=true" TargetMode="External"/><Relationship Id="rId57" Type="http://schemas.openxmlformats.org/officeDocument/2006/relationships/hyperlink" Target="https://vizwealth.com/v/AVALX%2CIWN/2023/t/cy_4!25?show=&amp;align=true" TargetMode="External"/><Relationship Id="rId56" Type="http://schemas.openxmlformats.org/officeDocument/2006/relationships/hyperlink" Target="https://vizwealth.com/v/IWO%2CIWO/2023/t/cy_4!25?show=&amp;align=true" TargetMode="External"/><Relationship Id="rId59" Type="http://schemas.openxmlformats.org/officeDocument/2006/relationships/hyperlink" Target="https://vizwealth.com/v/QRSVX%2CIWN/2023/t/cy_4!25?show=&amp;align=true" TargetMode="External"/><Relationship Id="rId58" Type="http://schemas.openxmlformats.org/officeDocument/2006/relationships/hyperlink" Target="https://vizwealth.com/v/SDVY%2CIWN/2023/t/cy_4!25?show=&amp;align=true" TargetMode="External"/><Relationship Id="rId590" Type="http://schemas.openxmlformats.org/officeDocument/2006/relationships/hyperlink" Target="https://vizwealth.com/v/PCEF%2CAOM/2023/t/cy_4!25?show=&amp;align=true" TargetMode="External"/><Relationship Id="rId107" Type="http://schemas.openxmlformats.org/officeDocument/2006/relationships/hyperlink" Target="https://vizwealth.com/v/FPBFX%2CVPL/2023/t/cy_4!25?show=&amp;align=true" TargetMode="External"/><Relationship Id="rId228" Type="http://schemas.openxmlformats.org/officeDocument/2006/relationships/hyperlink" Target="https://vizwealth.com/v/FGIYX%2CIGF/2023/t/cy_4!25?show=&amp;align=true" TargetMode="External"/><Relationship Id="rId349" Type="http://schemas.openxmlformats.org/officeDocument/2006/relationships/hyperlink" Target="https://vizwealth.com/v/BUIGX%2CSPY/2023/t/cy_4!25?show=&amp;align=true" TargetMode="External"/><Relationship Id="rId106" Type="http://schemas.openxmlformats.org/officeDocument/2006/relationships/hyperlink" Target="https://vizwealth.com/v/EEM%2CEEM/2023/t/cy_4!25?show=&amp;align=true" TargetMode="External"/><Relationship Id="rId227" Type="http://schemas.openxmlformats.org/officeDocument/2006/relationships/hyperlink" Target="https://vizwealth.com/v/JEEIX%2CIGF/2023/t/cy_4!25?show=&amp;align=true" TargetMode="External"/><Relationship Id="rId348" Type="http://schemas.openxmlformats.org/officeDocument/2006/relationships/hyperlink" Target="https://vizwealth.com/v/BMAR%2CSPY/2023/t/cy_4!25?show=&amp;align=true" TargetMode="External"/><Relationship Id="rId469" Type="http://schemas.openxmlformats.org/officeDocument/2006/relationships/hyperlink" Target="https://vizwealth.com/v/EMHY%2CEMB/2023/t/cy_4!25?show=&amp;align=true" TargetMode="External"/><Relationship Id="rId105" Type="http://schemas.openxmlformats.org/officeDocument/2006/relationships/hyperlink" Target="https://vizwealth.com/v/EYLD%2CEEM/2023/t/cy_4!25?show=&amp;align=true" TargetMode="External"/><Relationship Id="rId226" Type="http://schemas.openxmlformats.org/officeDocument/2006/relationships/hyperlink" Target="https://vizwealth.com/v/IGF%2CIGF/2023/t/cy_4!25?show=&amp;align=true" TargetMode="External"/><Relationship Id="rId347" Type="http://schemas.openxmlformats.org/officeDocument/2006/relationships/hyperlink" Target="https://vizwealth.com/v/UJAN%2CSPY/2023/t/cy_4!25?show=&amp;align=true" TargetMode="External"/><Relationship Id="rId468" Type="http://schemas.openxmlformats.org/officeDocument/2006/relationships/hyperlink" Target="https://vizwealth.com/v/PFUMX%2CEMB/2023/t/cy_4!25?show=&amp;align=true" TargetMode="External"/><Relationship Id="rId589" Type="http://schemas.openxmlformats.org/officeDocument/2006/relationships/hyperlink" Target="https://vizwealth.com/v/GAL%2CAOM/2023/t/cy_4!25?show=&amp;align=true" TargetMode="External"/><Relationship Id="rId104" Type="http://schemas.openxmlformats.org/officeDocument/2006/relationships/hyperlink" Target="https://vizwealth.com/v/FDEM%2CEEM/2023/t/cy_4!25?show=&amp;align=true" TargetMode="External"/><Relationship Id="rId225" Type="http://schemas.openxmlformats.org/officeDocument/2006/relationships/hyperlink" Target="https://vizwealth.com/v/GLIFX%2CIGF/2023/t/cy_4!25?show=&amp;align=true" TargetMode="External"/><Relationship Id="rId346" Type="http://schemas.openxmlformats.org/officeDocument/2006/relationships/hyperlink" Target="https://vizwealth.com/v/POCT%2CSPY/2023/t/cy_4!25?show=&amp;align=true" TargetMode="External"/><Relationship Id="rId467" Type="http://schemas.openxmlformats.org/officeDocument/2006/relationships/hyperlink" Target="https://vizwealth.com/v/HYEM%2CEMB/2023/t/cy_4!25?show=&amp;align=true" TargetMode="External"/><Relationship Id="rId588" Type="http://schemas.openxmlformats.org/officeDocument/2006/relationships/hyperlink" Target="https://vizwealth.com/v/AOR%2CAOM/2023/t/cy_4!25?show=&amp;align=true" TargetMode="External"/><Relationship Id="rId109" Type="http://schemas.openxmlformats.org/officeDocument/2006/relationships/hyperlink" Target="https://vizwealth.com/v/VPADX%2CVPL/2023/t/cy_4!25?show=&amp;align=true" TargetMode="External"/><Relationship Id="rId108" Type="http://schemas.openxmlformats.org/officeDocument/2006/relationships/hyperlink" Target="https://vizwealth.com/v/IPAC%2CVPL/2023/t/cy_4!25?show=&amp;align=true" TargetMode="External"/><Relationship Id="rId229" Type="http://schemas.openxmlformats.org/officeDocument/2006/relationships/hyperlink" Target="https://vizwealth.com/v/UTES%2CXLU/2023/t/cy_4!25?show=&amp;align=true" TargetMode="External"/><Relationship Id="rId220" Type="http://schemas.openxmlformats.org/officeDocument/2006/relationships/hyperlink" Target="https://vizwealth.com/v/FCLAX%2CXLI/2023/t/cy_4!25?show=&amp;align=true" TargetMode="External"/><Relationship Id="rId341" Type="http://schemas.openxmlformats.org/officeDocument/2006/relationships/hyperlink" Target="https://vizwealth.com/v/FXF%2CSPY/2023/t/cy_4!25?show=&amp;align=true" TargetMode="External"/><Relationship Id="rId462" Type="http://schemas.openxmlformats.org/officeDocument/2006/relationships/hyperlink" Target="https://vizwealth.com/v/IBHE%2CAGG/2023/t/cy_4!25?show=&amp;align=true" TargetMode="External"/><Relationship Id="rId583" Type="http://schemas.openxmlformats.org/officeDocument/2006/relationships/hyperlink" Target="https://vizwealth.com/v/ICLAX%2CAOM/2023/t/cy_4!25?show=&amp;align=true" TargetMode="External"/><Relationship Id="rId340" Type="http://schemas.openxmlformats.org/officeDocument/2006/relationships/hyperlink" Target="https://vizwealth.com/v/FXE%2CSPY/2023/t/cy_4!25?show=&amp;align=true" TargetMode="External"/><Relationship Id="rId461" Type="http://schemas.openxmlformats.org/officeDocument/2006/relationships/hyperlink" Target="https://vizwealth.com/v/TIP%2CTIP/2023/t/cy_4!25?show=&amp;align=true" TargetMode="External"/><Relationship Id="rId582" Type="http://schemas.openxmlformats.org/officeDocument/2006/relationships/hyperlink" Target="https://vizwealth.com/v/GFIZX%2CAOM/2023/t/cy_4!25?show=&amp;align=true" TargetMode="External"/><Relationship Id="rId460" Type="http://schemas.openxmlformats.org/officeDocument/2006/relationships/hyperlink" Target="https://vizwealth.com/v/SCHP%2CTIP/2023/t/cy_4!25?show=&amp;align=true" TargetMode="External"/><Relationship Id="rId581" Type="http://schemas.openxmlformats.org/officeDocument/2006/relationships/hyperlink" Target="https://vizwealth.com/v/DGTSX%2CAOM/2023/t/cy_4!25?show=&amp;align=true" TargetMode="External"/><Relationship Id="rId580" Type="http://schemas.openxmlformats.org/officeDocument/2006/relationships/hyperlink" Target="https://vizwealth.com/v/AOA%2CAOM/2023/t/cy_4!25?show=&amp;align=true" TargetMode="External"/><Relationship Id="rId103" Type="http://schemas.openxmlformats.org/officeDocument/2006/relationships/hyperlink" Target="https://vizwealth.com/v/PEIFX%2CEEM/2023/t/cy_4!25?show=&amp;align=true" TargetMode="External"/><Relationship Id="rId224" Type="http://schemas.openxmlformats.org/officeDocument/2006/relationships/hyperlink" Target="https://vizwealth.com/v/IFRA%2CIGF/2023/t/cy_4!25?show=&amp;align=true" TargetMode="External"/><Relationship Id="rId345" Type="http://schemas.openxmlformats.org/officeDocument/2006/relationships/hyperlink" Target="https://vizwealth.com/v/EBSIX%2CSPY/2023/t/cy_4!25?show=&amp;align=true" TargetMode="External"/><Relationship Id="rId466" Type="http://schemas.openxmlformats.org/officeDocument/2006/relationships/hyperlink" Target="https://vizwealth.com/v/AGEYX%2CEMB/2023/t/cy_4!25?show=&amp;align=true" TargetMode="External"/><Relationship Id="rId587" Type="http://schemas.openxmlformats.org/officeDocument/2006/relationships/hyperlink" Target="https://vizwealth.com/v/WASAX%2CAOM/2023/t/cy_4!25?show=&amp;align=true" TargetMode="External"/><Relationship Id="rId102" Type="http://schemas.openxmlformats.org/officeDocument/2006/relationships/hyperlink" Target="https://vizwealth.com/v/CEMFX%2CEEM/2023/t/cy_4!25?show=&amp;align=true" TargetMode="External"/><Relationship Id="rId223" Type="http://schemas.openxmlformats.org/officeDocument/2006/relationships/hyperlink" Target="https://vizwealth.com/v/GRID%2CIGF/2023/t/cy_4!25?show=&amp;align=true" TargetMode="External"/><Relationship Id="rId344" Type="http://schemas.openxmlformats.org/officeDocument/2006/relationships/hyperlink" Target="https://vizwealth.com/v/QGMRX%2CSPY/2023/t/cy_4!25?show=&amp;align=true" TargetMode="External"/><Relationship Id="rId465" Type="http://schemas.openxmlformats.org/officeDocument/2006/relationships/hyperlink" Target="https://vizwealth.com/v/EIDOX%2CEMB/2023/t/cy_4!25?show=&amp;align=true" TargetMode="External"/><Relationship Id="rId586" Type="http://schemas.openxmlformats.org/officeDocument/2006/relationships/hyperlink" Target="https://vizwealth.com/v/PMFYX%2CAOM/2023/t/cy_4!25?show=&amp;align=true" TargetMode="External"/><Relationship Id="rId101" Type="http://schemas.openxmlformats.org/officeDocument/2006/relationships/hyperlink" Target="https://vizwealth.com/v/EICOX%2CEEM/2023/t/cy_4!25?show=&amp;align=true" TargetMode="External"/><Relationship Id="rId222" Type="http://schemas.openxmlformats.org/officeDocument/2006/relationships/hyperlink" Target="https://vizwealth.com/v/PAVE%2CIGF/2023/t/cy_4!25?show=&amp;align=true" TargetMode="External"/><Relationship Id="rId343" Type="http://schemas.openxmlformats.org/officeDocument/2006/relationships/hyperlink" Target="https://vizwealth.com/v/PBAIX%2CSPY/2023/t/cy_4!25?show=&amp;align=true" TargetMode="External"/><Relationship Id="rId464" Type="http://schemas.openxmlformats.org/officeDocument/2006/relationships/hyperlink" Target="https://vizwealth.com/v/BSJQ%2CAGG/2023/t/cy_4!25?show=&amp;align=true" TargetMode="External"/><Relationship Id="rId585" Type="http://schemas.openxmlformats.org/officeDocument/2006/relationships/hyperlink" Target="https://vizwealth.com/v/FPACX%2CAOM/2023/t/cy_4!25?show=&amp;align=true" TargetMode="External"/><Relationship Id="rId100" Type="http://schemas.openxmlformats.org/officeDocument/2006/relationships/hyperlink" Target="https://vizwealth.com/v/EDIV%2CEEM/2023/t/cy_4!25?show=&amp;align=true" TargetMode="External"/><Relationship Id="rId221" Type="http://schemas.openxmlformats.org/officeDocument/2006/relationships/hyperlink" Target="https://vizwealth.com/v/XLI%2CXLI/2023/t/cy_4!25?show=&amp;align=true" TargetMode="External"/><Relationship Id="rId342" Type="http://schemas.openxmlformats.org/officeDocument/2006/relationships/hyperlink" Target="https://vizwealth.com/v/FXY%2CSPY/2023/t/cy_4!25?show=&amp;align=true" TargetMode="External"/><Relationship Id="rId463" Type="http://schemas.openxmlformats.org/officeDocument/2006/relationships/hyperlink" Target="https://vizwealth.com/v/BSJP%2CAGG/2023/t/cy_4!25?show=&amp;align=true" TargetMode="External"/><Relationship Id="rId584" Type="http://schemas.openxmlformats.org/officeDocument/2006/relationships/hyperlink" Target="https://vizwealth.com/v/AOK%2CAOM/2023/t/cy_4!25?show=&amp;align=true" TargetMode="External"/><Relationship Id="rId217" Type="http://schemas.openxmlformats.org/officeDocument/2006/relationships/hyperlink" Target="https://vizwealth.com/v/ITA%2CXLI/2023/t/cy_4!25?show=&amp;align=true" TargetMode="External"/><Relationship Id="rId338" Type="http://schemas.openxmlformats.org/officeDocument/2006/relationships/hyperlink" Target="https://vizwealth.com/v/DIVO%2CSPY/2023/t/cy_4!25?show=&amp;align=true" TargetMode="External"/><Relationship Id="rId459" Type="http://schemas.openxmlformats.org/officeDocument/2006/relationships/hyperlink" Target="https://vizwealth.com/v/TDTF%2CTIP/2023/t/cy_4!25?show=&amp;align=true" TargetMode="External"/><Relationship Id="rId216" Type="http://schemas.openxmlformats.org/officeDocument/2006/relationships/hyperlink" Target="https://vizwealth.com/v/FSDAX%2CXLI/2023/t/cy_4!25?show=&amp;align=true" TargetMode="External"/><Relationship Id="rId337" Type="http://schemas.openxmlformats.org/officeDocument/2006/relationships/hyperlink" Target="https://vizwealth.com/v/FTHI%2CSPY/2023/t/cy_4!25?show=&amp;align=true" TargetMode="External"/><Relationship Id="rId458" Type="http://schemas.openxmlformats.org/officeDocument/2006/relationships/hyperlink" Target="https://vizwealth.com/v/MIPZX%2CTIP/2023/t/cy_4!25?show=&amp;align=true" TargetMode="External"/><Relationship Id="rId579" Type="http://schemas.openxmlformats.org/officeDocument/2006/relationships/hyperlink" Target="https://vizwealth.com/v/TSALX%2CAOM/2023/t/cy_4!25?show=&amp;align=true" TargetMode="External"/><Relationship Id="rId215" Type="http://schemas.openxmlformats.org/officeDocument/2006/relationships/hyperlink" Target="https://vizwealth.com/v/PPA%2CXLI/2023/t/cy_4!25?show=&amp;align=true" TargetMode="External"/><Relationship Id="rId336" Type="http://schemas.openxmlformats.org/officeDocument/2006/relationships/hyperlink" Target="https://vizwealth.com/v/GCPYX%2CSPY/2023/t/cy_4!25?show=&amp;align=true" TargetMode="External"/><Relationship Id="rId457" Type="http://schemas.openxmlformats.org/officeDocument/2006/relationships/hyperlink" Target="https://vizwealth.com/v/HIPAX%2CTIP/2023/t/cy_4!25?show=&amp;align=true" TargetMode="External"/><Relationship Id="rId578" Type="http://schemas.openxmlformats.org/officeDocument/2006/relationships/hyperlink" Target="https://vizwealth.com/v/WEAFX%2CAOM/2023/t/cy_4!25?show=&amp;align=true" TargetMode="External"/><Relationship Id="rId214" Type="http://schemas.openxmlformats.org/officeDocument/2006/relationships/hyperlink" Target="https://vizwealth.com/v/XLV%2CXLV/2023/t/cy_4!25?show=&amp;align=true" TargetMode="External"/><Relationship Id="rId335" Type="http://schemas.openxmlformats.org/officeDocument/2006/relationships/hyperlink" Target="https://vizwealth.com/v/GSPKX%2CSPY/2023/t/cy_4!25?show=&amp;align=true" TargetMode="External"/><Relationship Id="rId456" Type="http://schemas.openxmlformats.org/officeDocument/2006/relationships/hyperlink" Target="https://vizwealth.com/v/JCPI%2CTIP/2023/t/cy_4!25?show=&amp;align=true" TargetMode="External"/><Relationship Id="rId577" Type="http://schemas.openxmlformats.org/officeDocument/2006/relationships/hyperlink" Target="https://vizwealth.com/v/IAAAX%2CAOM/2023/t/cy_4!25?show=&amp;align=true" TargetMode="External"/><Relationship Id="rId219" Type="http://schemas.openxmlformats.org/officeDocument/2006/relationships/hyperlink" Target="https://vizwealth.com/v/FCYIX%2CXLI/2023/t/cy_4!25?show=&amp;align=true" TargetMode="External"/><Relationship Id="rId218" Type="http://schemas.openxmlformats.org/officeDocument/2006/relationships/hyperlink" Target="https://vizwealth.com/v/XAR%2CXLI/2023/t/cy_4!25?show=&amp;align=true" TargetMode="External"/><Relationship Id="rId339" Type="http://schemas.openxmlformats.org/officeDocument/2006/relationships/hyperlink" Target="https://vizwealth.com/v/EQTIX%2CSPY/2023/t/cy_4!25?show=&amp;align=true" TargetMode="External"/><Relationship Id="rId330" Type="http://schemas.openxmlformats.org/officeDocument/2006/relationships/hyperlink" Target="https://vizwealth.com/v/HMEZX%2CSPY/2023/t/cy_4!25?show=&amp;align=true" TargetMode="External"/><Relationship Id="rId451" Type="http://schemas.openxmlformats.org/officeDocument/2006/relationships/hyperlink" Target="https://vizwealth.com/v/PGOVX%2CTLT/2023/t/cy_4!25?show=&amp;align=true" TargetMode="External"/><Relationship Id="rId572" Type="http://schemas.openxmlformats.org/officeDocument/2006/relationships/hyperlink" Target="https://vizwealth.com/v/FOHFX%2CAGG/2023/t/cy_4!25?show=&amp;align=true" TargetMode="External"/><Relationship Id="rId450" Type="http://schemas.openxmlformats.org/officeDocument/2006/relationships/hyperlink" Target="https://vizwealth.com/v/TLH%2CTLT/2023/t/cy_4!25?show=&amp;align=true" TargetMode="External"/><Relationship Id="rId571" Type="http://schemas.openxmlformats.org/officeDocument/2006/relationships/hyperlink" Target="https://vizwealth.com/v/VOHIX%2CAGG/2023/t/cy_4!25?show=&amp;align=true" TargetMode="External"/><Relationship Id="rId570" Type="http://schemas.openxmlformats.org/officeDocument/2006/relationships/hyperlink" Target="https://vizwealth.com/v/FMNQX%2CAGG/2023/t/cy_4!25?show=&amp;align=true" TargetMode="External"/><Relationship Id="rId213" Type="http://schemas.openxmlformats.org/officeDocument/2006/relationships/hyperlink" Target="https://vizwealth.com/v/IHI%2CXLV/2023/t/cy_4!25?show=&amp;align=true" TargetMode="External"/><Relationship Id="rId334" Type="http://schemas.openxmlformats.org/officeDocument/2006/relationships/hyperlink" Target="https://vizwealth.com/v/SIXH%2CSPY/2023/t/cy_4!25?show=&amp;align=true" TargetMode="External"/><Relationship Id="rId455" Type="http://schemas.openxmlformats.org/officeDocument/2006/relationships/hyperlink" Target="https://vizwealth.com/v/BERIX%2CTIP/2023/t/cy_4!25?show=&amp;align=true" TargetMode="External"/><Relationship Id="rId576" Type="http://schemas.openxmlformats.org/officeDocument/2006/relationships/hyperlink" Target="https://vizwealth.com/v/BSMS%2CAGG/2023/t/cy_4!25?show=&amp;align=true" TargetMode="External"/><Relationship Id="rId212" Type="http://schemas.openxmlformats.org/officeDocument/2006/relationships/hyperlink" Target="https://vizwealth.com/v/PPH%2CXLV/2023/t/cy_4!25?show=&amp;align=true" TargetMode="External"/><Relationship Id="rId333" Type="http://schemas.openxmlformats.org/officeDocument/2006/relationships/hyperlink" Target="https://vizwealth.com/v/MNA%2CSPY/2023/t/cy_4!25?show=&amp;align=true" TargetMode="External"/><Relationship Id="rId454" Type="http://schemas.openxmlformats.org/officeDocument/2006/relationships/hyperlink" Target="https://vizwealth.com/v/TLT%2CTLT/2023/t/cy_4!25?show=&amp;align=true" TargetMode="External"/><Relationship Id="rId575" Type="http://schemas.openxmlformats.org/officeDocument/2006/relationships/hyperlink" Target="https://vizwealth.com/v/IBMQ%2CAGG/2023/t/cy_4!25?show=&amp;align=true" TargetMode="External"/><Relationship Id="rId211" Type="http://schemas.openxmlformats.org/officeDocument/2006/relationships/hyperlink" Target="https://vizwealth.com/v/FBT%2CXLV/2023/t/cy_4!25?show=&amp;align=true" TargetMode="External"/><Relationship Id="rId332" Type="http://schemas.openxmlformats.org/officeDocument/2006/relationships/hyperlink" Target="https://vizwealth.com/v/DNMDX%2CSPY/2023/t/cy_4!25?show=&amp;align=true" TargetMode="External"/><Relationship Id="rId453" Type="http://schemas.openxmlformats.org/officeDocument/2006/relationships/hyperlink" Target="https://vizwealth.com/v/PEDIX%2CTLT/2023/t/cy_4!25?show=&amp;align=true" TargetMode="External"/><Relationship Id="rId574" Type="http://schemas.openxmlformats.org/officeDocument/2006/relationships/hyperlink" Target="https://vizwealth.com/v/BSMT%2CAGG/2023/t/cy_4!25?show=&amp;align=true" TargetMode="External"/><Relationship Id="rId210" Type="http://schemas.openxmlformats.org/officeDocument/2006/relationships/hyperlink" Target="https://vizwealth.com/v/FBIOX%2CXLV/2023/t/cy_4!25?show=&amp;align=true" TargetMode="External"/><Relationship Id="rId331" Type="http://schemas.openxmlformats.org/officeDocument/2006/relationships/hyperlink" Target="https://vizwealth.com/v/GABCX%2CSPY/2023/t/cy_4!25?show=&amp;align=true" TargetMode="External"/><Relationship Id="rId452" Type="http://schemas.openxmlformats.org/officeDocument/2006/relationships/hyperlink" Target="https://vizwealth.com/v/IEF%2CTLT/2023/t/cy_4!25?show=&amp;align=true" TargetMode="External"/><Relationship Id="rId573" Type="http://schemas.openxmlformats.org/officeDocument/2006/relationships/hyperlink" Target="https://vizwealth.com/v/FOHQX%2CAGG/2023/t/cy_4!25?show=&amp;align=true" TargetMode="External"/><Relationship Id="rId370" Type="http://schemas.openxmlformats.org/officeDocument/2006/relationships/hyperlink" Target="https://vizwealth.com/v/DHEIX%2CBSV/2023/t/cy_4!25?show=&amp;align=true" TargetMode="External"/><Relationship Id="rId491" Type="http://schemas.openxmlformats.org/officeDocument/2006/relationships/hyperlink" Target="https://vizwealth.com/v/BNDX%2CBNDX/2023/t/cy_4!25?show=&amp;align=true" TargetMode="External"/><Relationship Id="rId490" Type="http://schemas.openxmlformats.org/officeDocument/2006/relationships/hyperlink" Target="https://vizwealth.com/v/IAGG%2CBNDX/2023/t/cy_4!25?show=&amp;align=true" TargetMode="External"/><Relationship Id="rId129" Type="http://schemas.openxmlformats.org/officeDocument/2006/relationships/hyperlink" Target="https://vizwealth.com/v/FJSCX%2CEWJ/2023/t/cy_4!25?show=&amp;align=true" TargetMode="External"/><Relationship Id="rId128" Type="http://schemas.openxmlformats.org/officeDocument/2006/relationships/hyperlink" Target="https://vizwealth.com/v/DFJSX%2CEWJ/2023/t/cy_4!25?show=&amp;align=true" TargetMode="External"/><Relationship Id="rId249" Type="http://schemas.openxmlformats.org/officeDocument/2006/relationships/hyperlink" Target="https://vizwealth.com/v/URA%2CXLB/2023/t/cy_4!25?show=&amp;align=true" TargetMode="External"/><Relationship Id="rId127" Type="http://schemas.openxmlformats.org/officeDocument/2006/relationships/hyperlink" Target="https://vizwealth.com/v/DBJP%2CEWJ/2023/t/cy_4!25?show=&amp;align=true" TargetMode="External"/><Relationship Id="rId248" Type="http://schemas.openxmlformats.org/officeDocument/2006/relationships/hyperlink" Target="https://vizwealth.com/v/HAUZ%2CVNQI/2023/t/cy_4!25?show=&amp;align=true" TargetMode="External"/><Relationship Id="rId369" Type="http://schemas.openxmlformats.org/officeDocument/2006/relationships/hyperlink" Target="https://vizwealth.com/v/SHV%2CSHV/2023/t/cy_4!25?show=&amp;align=true" TargetMode="External"/><Relationship Id="rId126" Type="http://schemas.openxmlformats.org/officeDocument/2006/relationships/hyperlink" Target="https://vizwealth.com/v/HEWJ%2CEWJ/2023/t/cy_4!25?show=&amp;align=true" TargetMode="External"/><Relationship Id="rId247" Type="http://schemas.openxmlformats.org/officeDocument/2006/relationships/hyperlink" Target="https://vizwealth.com/v/VGRLX%2CVNQI/2023/t/cy_4!25?show=&amp;align=true" TargetMode="External"/><Relationship Id="rId368" Type="http://schemas.openxmlformats.org/officeDocument/2006/relationships/hyperlink" Target="https://vizwealth.com/v/FLTR%2CSHV/2023/t/cy_4!25?show=&amp;align=true" TargetMode="External"/><Relationship Id="rId489" Type="http://schemas.openxmlformats.org/officeDocument/2006/relationships/hyperlink" Target="https://vizwealth.com/v/BGRN%2CBNDX/2023/t/cy_4!25?show=&amp;align=true" TargetMode="External"/><Relationship Id="rId121" Type="http://schemas.openxmlformats.org/officeDocument/2006/relationships/hyperlink" Target="https://vizwealth.com/v/HEZU%2CVGK/2023/t/cy_4!25?show=&amp;align=true" TargetMode="External"/><Relationship Id="rId242" Type="http://schemas.openxmlformats.org/officeDocument/2006/relationships/hyperlink" Target="https://vizwealth.com/v/VNQ%2CVNQ/2023/t/cy_4!25?show=&amp;align=true" TargetMode="External"/><Relationship Id="rId363" Type="http://schemas.openxmlformats.org/officeDocument/2006/relationships/hyperlink" Target="https://vizwealth.com/v/PULS%2CSHV/2023/t/cy_4!25?show=&amp;align=true" TargetMode="External"/><Relationship Id="rId484" Type="http://schemas.openxmlformats.org/officeDocument/2006/relationships/hyperlink" Target="https://vizwealth.com/v/ISHG%2CBWX/2023/t/cy_4!25?show=&amp;align=true" TargetMode="External"/><Relationship Id="rId120" Type="http://schemas.openxmlformats.org/officeDocument/2006/relationships/hyperlink" Target="https://vizwealth.com/v/FEZ%2CVGK/2023/t/cy_4!25?show=&amp;align=true" TargetMode="External"/><Relationship Id="rId241" Type="http://schemas.openxmlformats.org/officeDocument/2006/relationships/hyperlink" Target="https://vizwealth.com/v/BBRE%2CVNQ/2023/t/cy_4!25?show=&amp;align=true" TargetMode="External"/><Relationship Id="rId362" Type="http://schemas.openxmlformats.org/officeDocument/2006/relationships/hyperlink" Target="https://vizwealth.com/v/ETHE%2CBTC-USD/2023/t/cy_4!25?show=&amp;align=true" TargetMode="External"/><Relationship Id="rId483" Type="http://schemas.openxmlformats.org/officeDocument/2006/relationships/hyperlink" Target="https://vizwealth.com/v/IBND%2CBWX/2023/t/cy_4!25?show=&amp;align=true" TargetMode="External"/><Relationship Id="rId240" Type="http://schemas.openxmlformats.org/officeDocument/2006/relationships/hyperlink" Target="https://vizwealth.com/v/JPRE%2CVNQ/2023/t/cy_4!25?show=&amp;align=true" TargetMode="External"/><Relationship Id="rId361" Type="http://schemas.openxmlformats.org/officeDocument/2006/relationships/hyperlink" Target="https://vizwealth.com/v/BLOK%2CBTC-USD/2023/t/cy_4!25?show=&amp;align=true" TargetMode="External"/><Relationship Id="rId482" Type="http://schemas.openxmlformats.org/officeDocument/2006/relationships/hyperlink" Target="https://vizwealth.com/v/JPIB%2CBWX/2023/t/cy_4!25?show=&amp;align=true" TargetMode="External"/><Relationship Id="rId360" Type="http://schemas.openxmlformats.org/officeDocument/2006/relationships/hyperlink" Target="https://vizwealth.com/v/GBTC%2CBTC-USD/2023/t/cy_4!25?show=&amp;align=true" TargetMode="External"/><Relationship Id="rId481" Type="http://schemas.openxmlformats.org/officeDocument/2006/relationships/hyperlink" Target="https://vizwealth.com/v/OIBYX%2CBWX/2023/t/cy_4!25?show=&amp;align=true" TargetMode="External"/><Relationship Id="rId125" Type="http://schemas.openxmlformats.org/officeDocument/2006/relationships/hyperlink" Target="https://vizwealth.com/v/DXJ%2CEWJ/2023/t/cy_4!25?show=&amp;align=true" TargetMode="External"/><Relationship Id="rId246" Type="http://schemas.openxmlformats.org/officeDocument/2006/relationships/hyperlink" Target="https://vizwealth.com/v/ARYNX%2CVNQI/2023/t/cy_4!25?show=&amp;align=true" TargetMode="External"/><Relationship Id="rId367" Type="http://schemas.openxmlformats.org/officeDocument/2006/relationships/hyperlink" Target="https://vizwealth.com/v/VRIG%2CSHV/2023/t/cy_4!25?show=&amp;align=true" TargetMode="External"/><Relationship Id="rId488" Type="http://schemas.openxmlformats.org/officeDocument/2006/relationships/hyperlink" Target="https://vizwealth.com/v/TIBNX%2CBNDX/2023/t/cy_4!25?show=&amp;align=true" TargetMode="External"/><Relationship Id="rId124" Type="http://schemas.openxmlformats.org/officeDocument/2006/relationships/hyperlink" Target="https://vizwealth.com/v/VGK%2CVGK/2023/t/cy_4!25?show=&amp;align=true" TargetMode="External"/><Relationship Id="rId245" Type="http://schemas.openxmlformats.org/officeDocument/2006/relationships/hyperlink" Target="https://vizwealth.com/v/VGSR%2CVNQI/2023/t/cy_4!25?show=&amp;align=true" TargetMode="External"/><Relationship Id="rId366" Type="http://schemas.openxmlformats.org/officeDocument/2006/relationships/hyperlink" Target="https://vizwealth.com/v/CUSBX%2CSHV/2023/t/cy_4!25?show=&amp;align=true" TargetMode="External"/><Relationship Id="rId487" Type="http://schemas.openxmlformats.org/officeDocument/2006/relationships/hyperlink" Target="https://vizwealth.com/v/PFORX%2CBNDX/2023/t/cy_4!25?show=&amp;align=true" TargetMode="External"/><Relationship Id="rId123" Type="http://schemas.openxmlformats.org/officeDocument/2006/relationships/hyperlink" Target="https://vizwealth.com/v/FIEUX%2CVGK/2023/t/cy_4!25?show=&amp;align=true" TargetMode="External"/><Relationship Id="rId244" Type="http://schemas.openxmlformats.org/officeDocument/2006/relationships/hyperlink" Target="https://vizwealth.com/v/VNQI%2CVNQI/2023/t/cy_4!25?show=&amp;align=true" TargetMode="External"/><Relationship Id="rId365" Type="http://schemas.openxmlformats.org/officeDocument/2006/relationships/hyperlink" Target="https://vizwealth.com/v/SEMIX%2CSHV/2023/t/cy_4!25?show=&amp;align=true" TargetMode="External"/><Relationship Id="rId486" Type="http://schemas.openxmlformats.org/officeDocument/2006/relationships/hyperlink" Target="https://vizwealth.com/v/PGBIX%2CBNDX/2023/t/cy_4!25?show=&amp;align=true" TargetMode="External"/><Relationship Id="rId122" Type="http://schemas.openxmlformats.org/officeDocument/2006/relationships/hyperlink" Target="https://vizwealth.com/v/FDD%2CVGK/2023/t/cy_4!25?show=&amp;align=true" TargetMode="External"/><Relationship Id="rId243" Type="http://schemas.openxmlformats.org/officeDocument/2006/relationships/hyperlink" Target="https://vizwealth.com/v/TAREX%2CVNQI/2023/t/cy_4!25?show=&amp;align=true" TargetMode="External"/><Relationship Id="rId364" Type="http://schemas.openxmlformats.org/officeDocument/2006/relationships/hyperlink" Target="https://vizwealth.com/v/MYFRX%2CSHV/2023/t/cy_4!25?show=&amp;align=true" TargetMode="External"/><Relationship Id="rId485" Type="http://schemas.openxmlformats.org/officeDocument/2006/relationships/hyperlink" Target="https://vizwealth.com/v/BWX%2CBWX/2023/t/cy_4!25?show=&amp;align=true" TargetMode="External"/><Relationship Id="rId95" Type="http://schemas.openxmlformats.org/officeDocument/2006/relationships/hyperlink" Target="https://vizwealth.com/v/CIISX%2CEFA/2023/t/cy_4!25?show=&amp;align=true" TargetMode="External"/><Relationship Id="rId94" Type="http://schemas.openxmlformats.org/officeDocument/2006/relationships/hyperlink" Target="https://vizwealth.com/v/BISMX%2CEFA/2023/t/cy_4!25?show=&amp;align=true" TargetMode="External"/><Relationship Id="rId97" Type="http://schemas.openxmlformats.org/officeDocument/2006/relationships/hyperlink" Target="https://vizwealth.com/v/KGGIX%2CEFA/2023/t/cy_4!25?show=&amp;align=true" TargetMode="External"/><Relationship Id="rId96" Type="http://schemas.openxmlformats.org/officeDocument/2006/relationships/hyperlink" Target="https://vizwealth.com/v/GVAL%2CEFA/2023/t/cy_4!25?show=&amp;align=true" TargetMode="External"/><Relationship Id="rId99" Type="http://schemas.openxmlformats.org/officeDocument/2006/relationships/hyperlink" Target="https://vizwealth.com/v/DDLS%2CEFA/2023/t/cy_4!25?show=&amp;align=true" TargetMode="External"/><Relationship Id="rId480" Type="http://schemas.openxmlformats.org/officeDocument/2006/relationships/hyperlink" Target="https://vizwealth.com/v/DGFFX%2CBWX/2023/t/cy_4!25?show=&amp;align=true" TargetMode="External"/><Relationship Id="rId98" Type="http://schemas.openxmlformats.org/officeDocument/2006/relationships/hyperlink" Target="https://vizwealth.com/v/AVDV%2CEFA/2023/t/cy_4!25?show=&amp;align=true" TargetMode="External"/><Relationship Id="rId91" Type="http://schemas.openxmlformats.org/officeDocument/2006/relationships/hyperlink" Target="https://vizwealth.com/v/ISCIX%2CEFA/2023/t/cy_4!25?show=&amp;align=true" TargetMode="External"/><Relationship Id="rId90" Type="http://schemas.openxmlformats.org/officeDocument/2006/relationships/hyperlink" Target="https://vizwealth.com/v/VSS%2CEFA/2023/t/cy_4!25?show=&amp;align=true" TargetMode="External"/><Relationship Id="rId93" Type="http://schemas.openxmlformats.org/officeDocument/2006/relationships/hyperlink" Target="https://vizwealth.com/v/DRIOX%2CEFA/2023/t/cy_4!25?show=&amp;align=true" TargetMode="External"/><Relationship Id="rId92" Type="http://schemas.openxmlformats.org/officeDocument/2006/relationships/hyperlink" Target="https://vizwealth.com/v/OBIIX%2CEFA/2023/t/cy_4!25?show=&amp;align=true" TargetMode="External"/><Relationship Id="rId118" Type="http://schemas.openxmlformats.org/officeDocument/2006/relationships/hyperlink" Target="https://vizwealth.com/v/BAFHX%2CVGK/2023/t/cy_4!25?show=&amp;align=true" TargetMode="External"/><Relationship Id="rId239" Type="http://schemas.openxmlformats.org/officeDocument/2006/relationships/hyperlink" Target="https://vizwealth.com/v/VRREX%2CVNQ/2023/t/cy_4!25?show=&amp;align=true" TargetMode="External"/><Relationship Id="rId117" Type="http://schemas.openxmlformats.org/officeDocument/2006/relationships/hyperlink" Target="https://vizwealth.com/v/MATFX%2CEFA/2023/t/cy_4!25?show=&amp;align=true" TargetMode="External"/><Relationship Id="rId238" Type="http://schemas.openxmlformats.org/officeDocument/2006/relationships/hyperlink" Target="https://vizwealth.com/v/USRT%2CVNQ/2023/t/cy_4!25?show=&amp;align=true" TargetMode="External"/><Relationship Id="rId359" Type="http://schemas.openxmlformats.org/officeDocument/2006/relationships/hyperlink" Target="https://vizwealth.com/v/AAAU%2CCOMT/2023/t/cy_4!25?show=&amp;align=true" TargetMode="External"/><Relationship Id="rId116" Type="http://schemas.openxmlformats.org/officeDocument/2006/relationships/hyperlink" Target="https://vizwealth.com/v/EEMA%2CEFA/2023/t/cy_4!25?show=&amp;align=true" TargetMode="External"/><Relationship Id="rId237" Type="http://schemas.openxmlformats.org/officeDocument/2006/relationships/hyperlink" Target="https://vizwealth.com/v/BRIIX%2CVNQ/2023/t/cy_4!25?show=&amp;align=true" TargetMode="External"/><Relationship Id="rId358" Type="http://schemas.openxmlformats.org/officeDocument/2006/relationships/hyperlink" Target="https://vizwealth.com/v/SGOL%2CCOMT/2023/t/cy_4!25?show=&amp;align=true" TargetMode="External"/><Relationship Id="rId479" Type="http://schemas.openxmlformats.org/officeDocument/2006/relationships/hyperlink" Target="https://vizwealth.com/v/MZLSX%2CBWX/2023/t/cy_4!25?show=&amp;align=true" TargetMode="External"/><Relationship Id="rId115" Type="http://schemas.openxmlformats.org/officeDocument/2006/relationships/hyperlink" Target="https://vizwealth.com/v/GMF%2CEFA/2023/t/cy_4!25?show=&amp;align=true" TargetMode="External"/><Relationship Id="rId236" Type="http://schemas.openxmlformats.org/officeDocument/2006/relationships/hyperlink" Target="https://vizwealth.com/v/BREIX%2CVNQ/2023/t/cy_4!25?show=&amp;align=true" TargetMode="External"/><Relationship Id="rId357" Type="http://schemas.openxmlformats.org/officeDocument/2006/relationships/hyperlink" Target="https://vizwealth.com/v/GLDM%2CCOMT/2023/t/cy_4!25?show=&amp;align=true" TargetMode="External"/><Relationship Id="rId478" Type="http://schemas.openxmlformats.org/officeDocument/2006/relationships/hyperlink" Target="https://vizwealth.com/v/EBND%2CEBND/2023/t/cy_4!25?show=&amp;align=true" TargetMode="External"/><Relationship Id="rId599" Type="http://schemas.openxmlformats.org/officeDocument/2006/relationships/hyperlink" Target="https://vizwealth.com/v/MBXIX%2CAOM/2023/t/cy_4!25?show=&amp;align=true" TargetMode="External"/><Relationship Id="rId119" Type="http://schemas.openxmlformats.org/officeDocument/2006/relationships/hyperlink" Target="https://vizwealth.com/v/VEUVX%2CVGK/2023/t/cy_4!25?show=&amp;align=true" TargetMode="External"/><Relationship Id="rId110" Type="http://schemas.openxmlformats.org/officeDocument/2006/relationships/hyperlink" Target="https://vizwealth.com/v/VPL%2CVPL/2023/t/cy_4!25?show=&amp;align=true" TargetMode="External"/><Relationship Id="rId231" Type="http://schemas.openxmlformats.org/officeDocument/2006/relationships/hyperlink" Target="https://vizwealth.com/v/FSUTX%2CXLU/2023/t/cy_4!25?show=&amp;align=true" TargetMode="External"/><Relationship Id="rId352" Type="http://schemas.openxmlformats.org/officeDocument/2006/relationships/hyperlink" Target="https://vizwealth.com/v/EIPCX%2CCOMT/2023/t/cy_4!25?show=&amp;align=true" TargetMode="External"/><Relationship Id="rId473" Type="http://schemas.openxmlformats.org/officeDocument/2006/relationships/hyperlink" Target="https://vizwealth.com/v/PLMIX%2CEBND/2023/t/cy_4!25?show=&amp;align=true" TargetMode="External"/><Relationship Id="rId594" Type="http://schemas.openxmlformats.org/officeDocument/2006/relationships/hyperlink" Target="https://vizwealth.com/v/IMOAX%2CAOM/2023/t/cy_4!25?show=&amp;align=true" TargetMode="External"/><Relationship Id="rId230" Type="http://schemas.openxmlformats.org/officeDocument/2006/relationships/hyperlink" Target="https://vizwealth.com/v/FIUIX%2CXLU/2023/t/cy_4!25?show=&amp;align=true" TargetMode="External"/><Relationship Id="rId351" Type="http://schemas.openxmlformats.org/officeDocument/2006/relationships/hyperlink" Target="https://vizwealth.com/v/ARCIX%2CCOMT/2023/t/cy_4!25?show=&amp;align=true" TargetMode="External"/><Relationship Id="rId472" Type="http://schemas.openxmlformats.org/officeDocument/2006/relationships/hyperlink" Target="https://vizwealth.com/v/PELBX%2CEBND/2023/t/cy_4!25?show=&amp;align=true" TargetMode="External"/><Relationship Id="rId593" Type="http://schemas.openxmlformats.org/officeDocument/2006/relationships/hyperlink" Target="https://vizwealth.com/v/GAIOX%2CAOM/2023/t/cy_4!25?show=&amp;align=true" TargetMode="External"/><Relationship Id="rId350" Type="http://schemas.openxmlformats.org/officeDocument/2006/relationships/hyperlink" Target="https://vizwealth.com/v/USCI%2CCOMT/2023/t/cy_4!25?show=&amp;align=true" TargetMode="External"/><Relationship Id="rId471" Type="http://schemas.openxmlformats.org/officeDocument/2006/relationships/hyperlink" Target="https://vizwealth.com/v/EMB%2CEMB/2023/t/cy_4!25?show=&amp;align=true" TargetMode="External"/><Relationship Id="rId592" Type="http://schemas.openxmlformats.org/officeDocument/2006/relationships/hyperlink" Target="https://vizwealth.com/v/SGIIX%2CAOM/2023/t/cy_4!25?show=&amp;align=true" TargetMode="External"/><Relationship Id="rId470" Type="http://schemas.openxmlformats.org/officeDocument/2006/relationships/hyperlink" Target="https://vizwealth.com/v/PCY%2CEMB/2023/t/cy_4!25?show=&amp;align=true" TargetMode="External"/><Relationship Id="rId591" Type="http://schemas.openxmlformats.org/officeDocument/2006/relationships/hyperlink" Target="https://vizwealth.com/v/TIBIX%2CAOM/2023/t/cy_4!25?show=&amp;align=true" TargetMode="External"/><Relationship Id="rId114" Type="http://schemas.openxmlformats.org/officeDocument/2006/relationships/hyperlink" Target="https://vizwealth.com/v/AIA%2CEFA/2023/t/cy_4!25?show=&amp;align=true" TargetMode="External"/><Relationship Id="rId235" Type="http://schemas.openxmlformats.org/officeDocument/2006/relationships/hyperlink" Target="https://vizwealth.com/v/XLU%2CXLU/2023/t/cy_4!25?show=&amp;align=true" TargetMode="External"/><Relationship Id="rId356" Type="http://schemas.openxmlformats.org/officeDocument/2006/relationships/hyperlink" Target="https://vizwealth.com/v/BCI%2CCOMT/2023/t/cy_4!25?show=&amp;align=true" TargetMode="External"/><Relationship Id="rId477" Type="http://schemas.openxmlformats.org/officeDocument/2006/relationships/hyperlink" Target="https://vizwealth.com/v/LEMB%2CEBND/2023/t/cy_4!25?show=&amp;align=true" TargetMode="External"/><Relationship Id="rId598" Type="http://schemas.openxmlformats.org/officeDocument/2006/relationships/hyperlink" Target="https://vizwealth.com/v/PSLDX%2CAOM/2023/t/cy_4!25?show=&amp;align=true" TargetMode="External"/><Relationship Id="rId113" Type="http://schemas.openxmlformats.org/officeDocument/2006/relationships/hyperlink" Target="https://vizwealth.com/v/FSEAX%2CEFA/2023/t/cy_4!25?show=&amp;align=true" TargetMode="External"/><Relationship Id="rId234" Type="http://schemas.openxmlformats.org/officeDocument/2006/relationships/hyperlink" Target="https://vizwealth.com/v/RSPU%2CXLU/2023/t/cy_4!25?show=&amp;align=true" TargetMode="External"/><Relationship Id="rId355" Type="http://schemas.openxmlformats.org/officeDocument/2006/relationships/hyperlink" Target="https://vizwealth.com/v/GSG%2CCOMT/2023/t/cy_4!25?show=&amp;align=true" TargetMode="External"/><Relationship Id="rId476" Type="http://schemas.openxmlformats.org/officeDocument/2006/relationships/hyperlink" Target="https://vizwealth.com/v/EMLC%2CEBND/2023/t/cy_4!25?show=&amp;align=true" TargetMode="External"/><Relationship Id="rId597" Type="http://schemas.openxmlformats.org/officeDocument/2006/relationships/hyperlink" Target="https://vizwealth.com/v/AOM%2CAOM/2023/t/cy_4!25?show=&amp;align=true" TargetMode="External"/><Relationship Id="rId112" Type="http://schemas.openxmlformats.org/officeDocument/2006/relationships/hyperlink" Target="https://vizwealth.com/v/FERIX%2CEFA/2023/t/cy_4!25?show=&amp;align=true" TargetMode="External"/><Relationship Id="rId233" Type="http://schemas.openxmlformats.org/officeDocument/2006/relationships/hyperlink" Target="https://vizwealth.com/v/FUGIX%2CXLU/2023/t/cy_4!25?show=&amp;align=true" TargetMode="External"/><Relationship Id="rId354" Type="http://schemas.openxmlformats.org/officeDocument/2006/relationships/hyperlink" Target="https://vizwealth.com/v/FTGC%2CCOMT/2023/t/cy_4!25?show=&amp;align=true" TargetMode="External"/><Relationship Id="rId475" Type="http://schemas.openxmlformats.org/officeDocument/2006/relationships/hyperlink" Target="https://vizwealth.com/v/FEMB%2CEBND/2023/t/cy_4!25?show=&amp;align=true" TargetMode="External"/><Relationship Id="rId596" Type="http://schemas.openxmlformats.org/officeDocument/2006/relationships/hyperlink" Target="https://vizwealth.com/v/KTRAX%2CAOM/2023/t/cy_4!25?show=&amp;align=true" TargetMode="External"/><Relationship Id="rId111" Type="http://schemas.openxmlformats.org/officeDocument/2006/relationships/hyperlink" Target="https://vizwealth.com/v/MPACX%2CVPL/2023/t/cy_4!25?show=&amp;align=true" TargetMode="External"/><Relationship Id="rId232" Type="http://schemas.openxmlformats.org/officeDocument/2006/relationships/hyperlink" Target="https://vizwealth.com/v/FXU%2CXLU/2023/t/cy_4!25?show=&amp;align=true" TargetMode="External"/><Relationship Id="rId353" Type="http://schemas.openxmlformats.org/officeDocument/2006/relationships/hyperlink" Target="https://vizwealth.com/v/BICSX%2CCOMT/2023/t/cy_4!25?show=&amp;align=true" TargetMode="External"/><Relationship Id="rId474" Type="http://schemas.openxmlformats.org/officeDocument/2006/relationships/hyperlink" Target="https://vizwealth.com/v/EEIIX%2CEBND/2023/t/cy_4!25?show=&amp;align=true" TargetMode="External"/><Relationship Id="rId595" Type="http://schemas.openxmlformats.org/officeDocument/2006/relationships/hyperlink" Target="https://vizwealth.com/v/PPIPX%2CAOM/2023/t/cy_4!25?show=&amp;align=true" TargetMode="External"/><Relationship Id="rId305" Type="http://schemas.openxmlformats.org/officeDocument/2006/relationships/hyperlink" Target="https://vizwealth.com/v/ARBIX%2CSPY/2023/t/cy_4!25?show=&amp;align=true" TargetMode="External"/><Relationship Id="rId426" Type="http://schemas.openxmlformats.org/officeDocument/2006/relationships/hyperlink" Target="https://vizwealth.com/v/IGIB%2CLQD/2023/t/cy_4!25?show=&amp;align=true" TargetMode="External"/><Relationship Id="rId547" Type="http://schemas.openxmlformats.org/officeDocument/2006/relationships/hyperlink" Target="https://vizwealth.com/v/PCTIX%2CAGG/2023/t/cy_4!25?show=&amp;align=true" TargetMode="External"/><Relationship Id="rId304" Type="http://schemas.openxmlformats.org/officeDocument/2006/relationships/hyperlink" Target="https://vizwealth.com/v/MDIV%2CAOM/2023/t/cy_4!25?show=&amp;align=true" TargetMode="External"/><Relationship Id="rId425" Type="http://schemas.openxmlformats.org/officeDocument/2006/relationships/hyperlink" Target="https://vizwealth.com/v/CINCX%2CLQD/2023/t/cy_4!25?show=&amp;align=true" TargetMode="External"/><Relationship Id="rId546" Type="http://schemas.openxmlformats.org/officeDocument/2006/relationships/hyperlink" Target="https://vizwealth.com/v/VCADX%2CAGG/2023/t/cy_4!25?show=&amp;align=true" TargetMode="External"/><Relationship Id="rId303" Type="http://schemas.openxmlformats.org/officeDocument/2006/relationships/hyperlink" Target="https://vizwealth.com/v/NTSX%2CAOM/2023/t/cy_4!25?show=&amp;align=true" TargetMode="External"/><Relationship Id="rId424" Type="http://schemas.openxmlformats.org/officeDocument/2006/relationships/hyperlink" Target="https://vizwealth.com/v/BYMMX%2CLQD/2023/t/cy_4!25?show=&amp;align=true" TargetMode="External"/><Relationship Id="rId545" Type="http://schemas.openxmlformats.org/officeDocument/2006/relationships/hyperlink" Target="https://vizwealth.com/v/PYCRX%2CAGG/2023/t/cy_4!25?show=&amp;align=true" TargetMode="External"/><Relationship Id="rId302" Type="http://schemas.openxmlformats.org/officeDocument/2006/relationships/hyperlink" Target="https://vizwealth.com/v/FTCOX%2CAOM/2023/t/cy_4!25?show=&amp;align=true" TargetMode="External"/><Relationship Id="rId423" Type="http://schemas.openxmlformats.org/officeDocument/2006/relationships/hyperlink" Target="https://vizwealth.com/v/VGIT%2CVGIT/2023/t/cy_4!25?show=&amp;align=true" TargetMode="External"/><Relationship Id="rId544" Type="http://schemas.openxmlformats.org/officeDocument/2006/relationships/hyperlink" Target="https://vizwealth.com/v/ALCVX%2CAGG/2023/t/cy_4!25?show=&amp;align=true" TargetMode="External"/><Relationship Id="rId309" Type="http://schemas.openxmlformats.org/officeDocument/2006/relationships/hyperlink" Target="https://vizwealth.com/v/CPIEX%2CSPY/2023/t/cy_4!25?show=&amp;align=true" TargetMode="External"/><Relationship Id="rId308" Type="http://schemas.openxmlformats.org/officeDocument/2006/relationships/hyperlink" Target="https://vizwealth.com/v/QLEIX%2CSPY/2023/t/cy_4!25?show=&amp;align=true" TargetMode="External"/><Relationship Id="rId429" Type="http://schemas.openxmlformats.org/officeDocument/2006/relationships/hyperlink" Target="https://vizwealth.com/v/VICSX%2CLQD/2023/t/cy_4!25?show=&amp;align=true" TargetMode="External"/><Relationship Id="rId307" Type="http://schemas.openxmlformats.org/officeDocument/2006/relationships/hyperlink" Target="https://vizwealth.com/v/CMNIX%2CSPY/2023/t/cy_4!25?show=&amp;align=true" TargetMode="External"/><Relationship Id="rId428" Type="http://schemas.openxmlformats.org/officeDocument/2006/relationships/hyperlink" Target="https://vizwealth.com/v/IGEB%2CLQD/2023/t/cy_4!25?show=&amp;align=true" TargetMode="External"/><Relationship Id="rId549" Type="http://schemas.openxmlformats.org/officeDocument/2006/relationships/hyperlink" Target="https://vizwealth.com/v/VCLAX%2CAGG/2023/t/cy_4!25?show=&amp;align=true" TargetMode="External"/><Relationship Id="rId306" Type="http://schemas.openxmlformats.org/officeDocument/2006/relationships/hyperlink" Target="https://vizwealth.com/v/PSCIX%2CSPY/2023/t/cy_4!25?show=&amp;align=true" TargetMode="External"/><Relationship Id="rId427" Type="http://schemas.openxmlformats.org/officeDocument/2006/relationships/hyperlink" Target="https://vizwealth.com/v/SKOR%2CLQD/2023/t/cy_4!25?show=&amp;align=true" TargetMode="External"/><Relationship Id="rId548" Type="http://schemas.openxmlformats.org/officeDocument/2006/relationships/hyperlink" Target="https://vizwealth.com/v/DCTIX%2CAGG/2023/t/cy_4!25?show=&amp;align=true" TargetMode="External"/><Relationship Id="rId301" Type="http://schemas.openxmlformats.org/officeDocument/2006/relationships/hyperlink" Target="https://vizwealth.com/v/SACAX%2CAOM/2023/t/cy_4!25?show=&amp;align=true" TargetMode="External"/><Relationship Id="rId422" Type="http://schemas.openxmlformats.org/officeDocument/2006/relationships/hyperlink" Target="https://vizwealth.com/v/SPMB%2CVGIT/2023/t/cy_4!25?show=&amp;align=true" TargetMode="External"/><Relationship Id="rId543" Type="http://schemas.openxmlformats.org/officeDocument/2006/relationships/hyperlink" Target="https://vizwealth.com/v/TFBIX%2CAGG/2023/t/cy_4!25?show=&amp;align=true" TargetMode="External"/><Relationship Id="rId300" Type="http://schemas.openxmlformats.org/officeDocument/2006/relationships/hyperlink" Target="https://vizwealth.com/v/GWPAX%2CAOM/2023/t/cy_4!25?show=&amp;align=true" TargetMode="External"/><Relationship Id="rId421" Type="http://schemas.openxmlformats.org/officeDocument/2006/relationships/hyperlink" Target="https://vizwealth.com/v/VMBSX%2CVGIT/2023/t/cy_4!25?show=&amp;align=true" TargetMode="External"/><Relationship Id="rId542" Type="http://schemas.openxmlformats.org/officeDocument/2006/relationships/hyperlink" Target="https://vizwealth.com/v/VCTFX%2CAGG/2023/t/cy_4!25?show=&amp;align=true" TargetMode="External"/><Relationship Id="rId420" Type="http://schemas.openxmlformats.org/officeDocument/2006/relationships/hyperlink" Target="https://vizwealth.com/v/VMBS%2CVGIT/2023/t/cy_4!25?show=&amp;align=true" TargetMode="External"/><Relationship Id="rId541" Type="http://schemas.openxmlformats.org/officeDocument/2006/relationships/hyperlink" Target="https://vizwealth.com/v/GTFBX%2CAGG/2023/t/cy_4!25?show=&amp;align=true" TargetMode="External"/><Relationship Id="rId540" Type="http://schemas.openxmlformats.org/officeDocument/2006/relationships/hyperlink" Target="https://vizwealth.com/v/CFMOX%2CAGG/2023/t/cy_4!25?show=&amp;align=true" TargetMode="External"/><Relationship Id="rId415" Type="http://schemas.openxmlformats.org/officeDocument/2006/relationships/hyperlink" Target="https://vizwealth.com/v/JCPB%2CIUSB/2023/t/cy_4!25?show=&amp;align=true" TargetMode="External"/><Relationship Id="rId536" Type="http://schemas.openxmlformats.org/officeDocument/2006/relationships/hyperlink" Target="https://vizwealth.com/v/SFCNX%2CAGG/2023/t/cy_4!25?show=&amp;align=true" TargetMode="External"/><Relationship Id="rId414" Type="http://schemas.openxmlformats.org/officeDocument/2006/relationships/hyperlink" Target="https://vizwealth.com/v/HTRB%2CIUSB/2023/t/cy_4!25?show=&amp;align=true" TargetMode="External"/><Relationship Id="rId535" Type="http://schemas.openxmlformats.org/officeDocument/2006/relationships/hyperlink" Target="https://vizwealth.com/v/AICYX%2CAGG/2023/t/cy_4!25?show=&amp;align=true" TargetMode="External"/><Relationship Id="rId413" Type="http://schemas.openxmlformats.org/officeDocument/2006/relationships/hyperlink" Target="https://vizwealth.com/v/DRSK%2CIUSB/2023/t/cy_4!25?show=&amp;align=true" TargetMode="External"/><Relationship Id="rId534" Type="http://schemas.openxmlformats.org/officeDocument/2006/relationships/hyperlink" Target="https://vizwealth.com/v/TFI%2CTFI/2023/t/cy_4!25?show=&amp;align=true" TargetMode="External"/><Relationship Id="rId412" Type="http://schemas.openxmlformats.org/officeDocument/2006/relationships/hyperlink" Target="https://vizwealth.com/v/MTMIX%2CIUSB/2023/t/cy_4!25?show=&amp;align=true" TargetMode="External"/><Relationship Id="rId533" Type="http://schemas.openxmlformats.org/officeDocument/2006/relationships/hyperlink" Target="https://vizwealth.com/v/MLN%2CTFI/2023/t/cy_4!25?show=&amp;align=true" TargetMode="External"/><Relationship Id="rId419" Type="http://schemas.openxmlformats.org/officeDocument/2006/relationships/hyperlink" Target="https://vizwealth.com/v/PDMIX%2CVGIT/2023/t/cy_4!25?show=&amp;align=true" TargetMode="External"/><Relationship Id="rId418" Type="http://schemas.openxmlformats.org/officeDocument/2006/relationships/hyperlink" Target="https://vizwealth.com/v/JMBS%2CVGIT/2023/t/cy_4!25?show=&amp;align=true" TargetMode="External"/><Relationship Id="rId539" Type="http://schemas.openxmlformats.org/officeDocument/2006/relationships/hyperlink" Target="https://vizwealth.com/v/EIORX%2CAGG/2023/t/cy_4!25?show=&amp;align=true" TargetMode="External"/><Relationship Id="rId417" Type="http://schemas.openxmlformats.org/officeDocument/2006/relationships/hyperlink" Target="https://vizwealth.com/v/EIGOX%2CVGIT/2023/t/cy_4!25?show=&amp;align=true" TargetMode="External"/><Relationship Id="rId538" Type="http://schemas.openxmlformats.org/officeDocument/2006/relationships/hyperlink" Target="https://vizwealth.com/v/USVAX%2CAGG/2023/t/cy_4!25?show=&amp;align=true" TargetMode="External"/><Relationship Id="rId416" Type="http://schemas.openxmlformats.org/officeDocument/2006/relationships/hyperlink" Target="https://vizwealth.com/v/IUSB%2CIUSB/2023/t/cy_4!25?show=&amp;align=true" TargetMode="External"/><Relationship Id="rId537" Type="http://schemas.openxmlformats.org/officeDocument/2006/relationships/hyperlink" Target="https://vizwealth.com/v/LTNYX%2CAGG/2023/t/cy_4!25?show=&amp;align=true" TargetMode="External"/><Relationship Id="rId411" Type="http://schemas.openxmlformats.org/officeDocument/2006/relationships/hyperlink" Target="https://vizwealth.com/v/MTGDX%2CIUSB/2023/t/cy_4!25?show=&amp;align=true" TargetMode="External"/><Relationship Id="rId532" Type="http://schemas.openxmlformats.org/officeDocument/2006/relationships/hyperlink" Target="https://vizwealth.com/v/MMIN%2CTFI/2023/t/cy_4!25?show=&amp;align=true" TargetMode="External"/><Relationship Id="rId410" Type="http://schemas.openxmlformats.org/officeDocument/2006/relationships/hyperlink" Target="https://vizwealth.com/v/LCTIX%2CIUSB/2023/t/cy_4!25?show=&amp;align=true" TargetMode="External"/><Relationship Id="rId531" Type="http://schemas.openxmlformats.org/officeDocument/2006/relationships/hyperlink" Target="https://vizwealth.com/v/VWALX%2CTFI/2023/t/cy_4!25?show=&amp;align=true" TargetMode="External"/><Relationship Id="rId530" Type="http://schemas.openxmlformats.org/officeDocument/2006/relationships/hyperlink" Target="https://vizwealth.com/v/BMQIX%2CTFI/2023/t/cy_4!25?show=&amp;align=true" TargetMode="External"/><Relationship Id="rId206" Type="http://schemas.openxmlformats.org/officeDocument/2006/relationships/hyperlink" Target="https://vizwealth.com/v/RPFGX%2CXLF/2023/t/cy_4!25?show=&amp;align=true" TargetMode="External"/><Relationship Id="rId327" Type="http://schemas.openxmlformats.org/officeDocument/2006/relationships/hyperlink" Target="https://vizwealth.com/v/QRPIX%2CSPY/2023/t/cy_4!25?show=&amp;align=true" TargetMode="External"/><Relationship Id="rId448" Type="http://schemas.openxmlformats.org/officeDocument/2006/relationships/hyperlink" Target="https://vizwealth.com/v/USGAX%2CTLT/2023/t/cy_4!25?show=&amp;align=true" TargetMode="External"/><Relationship Id="rId569" Type="http://schemas.openxmlformats.org/officeDocument/2006/relationships/hyperlink" Target="https://vizwealth.com/v/FYMNX%2CAGG/2023/t/cy_4!25?show=&amp;align=true" TargetMode="External"/><Relationship Id="rId205" Type="http://schemas.openxmlformats.org/officeDocument/2006/relationships/hyperlink" Target="https://vizwealth.com/v/FSLBX%2CXLF/2023/t/cy_4!25?show=&amp;align=true" TargetMode="External"/><Relationship Id="rId326" Type="http://schemas.openxmlformats.org/officeDocument/2006/relationships/hyperlink" Target="https://vizwealth.com/v/QSPRX%2CSPY/2023/t/cy_4!25?show=&amp;align=true" TargetMode="External"/><Relationship Id="rId447" Type="http://schemas.openxmlformats.org/officeDocument/2006/relationships/hyperlink" Target="https://vizwealth.com/v/BLV%2CBLV/2023/t/cy_4!25?show=&amp;align=true" TargetMode="External"/><Relationship Id="rId568" Type="http://schemas.openxmlformats.org/officeDocument/2006/relationships/hyperlink" Target="https://vizwealth.com/v/DMHIX%2CAGG/2023/t/cy_4!25?show=&amp;align=true" TargetMode="External"/><Relationship Id="rId204" Type="http://schemas.openxmlformats.org/officeDocument/2006/relationships/hyperlink" Target="https://vizwealth.com/v/FSPCX%2CXLF/2023/t/cy_4!25?show=&amp;align=true" TargetMode="External"/><Relationship Id="rId325" Type="http://schemas.openxmlformats.org/officeDocument/2006/relationships/hyperlink" Target="https://vizwealth.com/v/QDSIX%2CSPY/2023/t/cy_4!25?show=&amp;align=true" TargetMode="External"/><Relationship Id="rId446" Type="http://schemas.openxmlformats.org/officeDocument/2006/relationships/hyperlink" Target="https://vizwealth.com/v/DEEIX%2CBLV/2023/t/cy_4!25?show=&amp;align=true" TargetMode="External"/><Relationship Id="rId567" Type="http://schemas.openxmlformats.org/officeDocument/2006/relationships/hyperlink" Target="https://vizwealth.com/v/FPXTX%2CAGG/2023/t/cy_4!25?show=&amp;align=true" TargetMode="External"/><Relationship Id="rId203" Type="http://schemas.openxmlformats.org/officeDocument/2006/relationships/hyperlink" Target="https://vizwealth.com/v/IAI%2CXLF/2023/t/cy_4!25?show=&amp;align=true" TargetMode="External"/><Relationship Id="rId324" Type="http://schemas.openxmlformats.org/officeDocument/2006/relationships/hyperlink" Target="https://vizwealth.com/v/ACIO%2CSPY/2023/t/cy_4!25?show=&amp;align=true" TargetMode="External"/><Relationship Id="rId445" Type="http://schemas.openxmlformats.org/officeDocument/2006/relationships/hyperlink" Target="https://vizwealth.com/v/VCLT%2CBLV/2023/t/cy_4!25?show=&amp;align=true" TargetMode="External"/><Relationship Id="rId566" Type="http://schemas.openxmlformats.org/officeDocument/2006/relationships/hyperlink" Target="https://vizwealth.com/v/DELIX%2CAGG/2023/t/cy_4!25?show=&amp;align=true" TargetMode="External"/><Relationship Id="rId209" Type="http://schemas.openxmlformats.org/officeDocument/2006/relationships/hyperlink" Target="https://vizwealth.com/v/FBDIX%2CXLV/2023/t/cy_4!25?show=&amp;align=true" TargetMode="External"/><Relationship Id="rId208" Type="http://schemas.openxmlformats.org/officeDocument/2006/relationships/hyperlink" Target="https://vizwealth.com/v/FBTAX%2CXLV/2023/t/cy_4!25?show=&amp;align=true" TargetMode="External"/><Relationship Id="rId329" Type="http://schemas.openxmlformats.org/officeDocument/2006/relationships/hyperlink" Target="https://vizwealth.com/v/QAI%2CSPY/2023/t/cy_4!25?show=&amp;align=true" TargetMode="External"/><Relationship Id="rId207" Type="http://schemas.openxmlformats.org/officeDocument/2006/relationships/hyperlink" Target="https://vizwealth.com/v/XLF%2CXLF/2023/t/cy_4!25?show=&amp;align=true" TargetMode="External"/><Relationship Id="rId328" Type="http://schemas.openxmlformats.org/officeDocument/2006/relationships/hyperlink" Target="https://vizwealth.com/v/FLSP%2CSPY/2023/t/cy_4!25?show=&amp;align=true" TargetMode="External"/><Relationship Id="rId449" Type="http://schemas.openxmlformats.org/officeDocument/2006/relationships/hyperlink" Target="https://vizwealth.com/v/LGOV%2CTLT/2023/t/cy_4!25?show=&amp;align=true" TargetMode="External"/><Relationship Id="rId440" Type="http://schemas.openxmlformats.org/officeDocument/2006/relationships/hyperlink" Target="https://vizwealth.com/v/BYLD%2CAGG/2023/t/cy_4!25?show=&amp;align=true" TargetMode="External"/><Relationship Id="rId561" Type="http://schemas.openxmlformats.org/officeDocument/2006/relationships/hyperlink" Target="https://vizwealth.com/v/NNJAX%2CAGG/2023/t/cy_4!25?show=&amp;align=true" TargetMode="External"/><Relationship Id="rId560" Type="http://schemas.openxmlformats.org/officeDocument/2006/relationships/hyperlink" Target="https://vizwealth.com/v/VNJUX%2CAGG/2023/t/cy_4!25?show=&amp;align=true" TargetMode="External"/><Relationship Id="rId202" Type="http://schemas.openxmlformats.org/officeDocument/2006/relationships/hyperlink" Target="https://vizwealth.com/v/IXG%2CXLF/2023/t/cy_4!25?show=&amp;align=true" TargetMode="External"/><Relationship Id="rId323" Type="http://schemas.openxmlformats.org/officeDocument/2006/relationships/hyperlink" Target="https://vizwealth.com/v/EQHEX%2CSPY/2023/t/cy_4!25?show=&amp;align=true" TargetMode="External"/><Relationship Id="rId444" Type="http://schemas.openxmlformats.org/officeDocument/2006/relationships/hyperlink" Target="https://vizwealth.com/v/SPLB%2CBLV/2023/t/cy_4!25?show=&amp;align=true" TargetMode="External"/><Relationship Id="rId565" Type="http://schemas.openxmlformats.org/officeDocument/2006/relationships/hyperlink" Target="https://vizwealth.com/v/VPALX%2CAGG/2023/t/cy_4!25?show=&amp;align=true" TargetMode="External"/><Relationship Id="rId201" Type="http://schemas.openxmlformats.org/officeDocument/2006/relationships/hyperlink" Target="https://vizwealth.com/v/EUFN%2CXLF/2023/t/cy_4!25?show=&amp;align=true" TargetMode="External"/><Relationship Id="rId322" Type="http://schemas.openxmlformats.org/officeDocument/2006/relationships/hyperlink" Target="https://vizwealth.com/v/HNDRX%2CSPY/2023/t/cy_4!25?show=&amp;align=true" TargetMode="External"/><Relationship Id="rId443" Type="http://schemas.openxmlformats.org/officeDocument/2006/relationships/hyperlink" Target="https://vizwealth.com/v/IGLB%2CBLV/2023/t/cy_4!25?show=&amp;align=true" TargetMode="External"/><Relationship Id="rId564" Type="http://schemas.openxmlformats.org/officeDocument/2006/relationships/hyperlink" Target="https://vizwealth.com/v/MTALX%2CAGG/2023/t/cy_4!25?show=&amp;align=true" TargetMode="External"/><Relationship Id="rId200" Type="http://schemas.openxmlformats.org/officeDocument/2006/relationships/hyperlink" Target="https://vizwealth.com/v/XLK%2CXLK/2023/t/cy_4!25?show=&amp;align=true" TargetMode="External"/><Relationship Id="rId321" Type="http://schemas.openxmlformats.org/officeDocument/2006/relationships/hyperlink" Target="https://vizwealth.com/v/JDIEX%2CSPY/2023/t/cy_4!25?show=&amp;align=true" TargetMode="External"/><Relationship Id="rId442" Type="http://schemas.openxmlformats.org/officeDocument/2006/relationships/hyperlink" Target="https://vizwealth.com/v/VLCIX%2CBLV/2023/t/cy_4!25?show=&amp;align=true" TargetMode="External"/><Relationship Id="rId563" Type="http://schemas.openxmlformats.org/officeDocument/2006/relationships/hyperlink" Target="https://vizwealth.com/v/PMAYX%2CAGG/2023/t/cy_4!25?show=&amp;align=true" TargetMode="External"/><Relationship Id="rId320" Type="http://schemas.openxmlformats.org/officeDocument/2006/relationships/hyperlink" Target="https://vizwealth.com/v/QQQH%2CSPY/2023/t/cy_4!25?show=&amp;align=true" TargetMode="External"/><Relationship Id="rId441" Type="http://schemas.openxmlformats.org/officeDocument/2006/relationships/hyperlink" Target="https://vizwealth.com/v/PTCIX%2CBLV/2023/t/cy_4!25?show=&amp;align=true" TargetMode="External"/><Relationship Id="rId562" Type="http://schemas.openxmlformats.org/officeDocument/2006/relationships/hyperlink" Target="https://vizwealth.com/v/VMATX%2CAGG/2023/t/cy_4!25?show=&amp;align=true" TargetMode="External"/><Relationship Id="rId316" Type="http://schemas.openxmlformats.org/officeDocument/2006/relationships/hyperlink" Target="https://vizwealth.com/v/QMNIX%2CSPY/2023/t/cy_4!25?show=&amp;align=true" TargetMode="External"/><Relationship Id="rId437" Type="http://schemas.openxmlformats.org/officeDocument/2006/relationships/hyperlink" Target="https://vizwealth.com/v/ICMUX%2CAGG/2023/t/cy_4!25?show=&amp;align=true" TargetMode="External"/><Relationship Id="rId558" Type="http://schemas.openxmlformats.org/officeDocument/2006/relationships/hyperlink" Target="https://vizwealth.com/v/NYF%2CAGG/2023/t/cy_4!25?show=&amp;align=true" TargetMode="External"/><Relationship Id="rId315" Type="http://schemas.openxmlformats.org/officeDocument/2006/relationships/hyperlink" Target="https://vizwealth.com/v/LFMIX%2CSPY/2023/t/cy_4!25?show=&amp;align=true" TargetMode="External"/><Relationship Id="rId436" Type="http://schemas.openxmlformats.org/officeDocument/2006/relationships/hyperlink" Target="https://vizwealth.com/v/CBLDX%2CAGG/2023/t/cy_4!25?show=&amp;align=true" TargetMode="External"/><Relationship Id="rId557" Type="http://schemas.openxmlformats.org/officeDocument/2006/relationships/hyperlink" Target="https://vizwealth.com/v/FTFMX%2CAGG/2023/t/cy_4!25?show=&amp;align=true" TargetMode="External"/><Relationship Id="rId314" Type="http://schemas.openxmlformats.org/officeDocument/2006/relationships/hyperlink" Target="https://vizwealth.com/v/DBMF%2CSPY/2023/t/cy_4!25?show=&amp;align=true" TargetMode="External"/><Relationship Id="rId435" Type="http://schemas.openxmlformats.org/officeDocument/2006/relationships/hyperlink" Target="https://vizwealth.com/v/UCON%2CAGG/2023/t/cy_4!25?show=&amp;align=true" TargetMode="External"/><Relationship Id="rId556" Type="http://schemas.openxmlformats.org/officeDocument/2006/relationships/hyperlink" Target="https://vizwealth.com/v/MNOAX%2CAGG/2023/t/cy_4!25?show=&amp;align=true" TargetMode="External"/><Relationship Id="rId313" Type="http://schemas.openxmlformats.org/officeDocument/2006/relationships/hyperlink" Target="https://vizwealth.com/v/QMHRX%2CSPY/2023/t/cy_4!25?show=&amp;align=true" TargetMode="External"/><Relationship Id="rId434" Type="http://schemas.openxmlformats.org/officeDocument/2006/relationships/hyperlink" Target="https://vizwealth.com/v/IGHG%2CAGG/2023/t/cy_4!25?show=&amp;align=true" TargetMode="External"/><Relationship Id="rId555" Type="http://schemas.openxmlformats.org/officeDocument/2006/relationships/hyperlink" Target="https://vizwealth.com/v/VNYUX%2CAGG/2023/t/cy_4!25?show=&amp;align=true" TargetMode="External"/><Relationship Id="rId319" Type="http://schemas.openxmlformats.org/officeDocument/2006/relationships/hyperlink" Target="https://vizwealth.com/v/BTAL%2CSPY/2023/t/cy_4!25?show=&amp;align=true" TargetMode="External"/><Relationship Id="rId318" Type="http://schemas.openxmlformats.org/officeDocument/2006/relationships/hyperlink" Target="https://vizwealth.com/v/JMNSX%2CSPY/2023/t/cy_4!25?show=&amp;align=true" TargetMode="External"/><Relationship Id="rId439" Type="http://schemas.openxmlformats.org/officeDocument/2006/relationships/hyperlink" Target="https://vizwealth.com/v/NFLT%2CAGG/2023/t/cy_4!25?show=&amp;align=true" TargetMode="External"/><Relationship Id="rId317" Type="http://schemas.openxmlformats.org/officeDocument/2006/relationships/hyperlink" Target="https://vizwealth.com/v/BDMIX%2CSPY/2023/t/cy_4!25?show=&amp;align=true" TargetMode="External"/><Relationship Id="rId438" Type="http://schemas.openxmlformats.org/officeDocument/2006/relationships/hyperlink" Target="https://vizwealth.com/v/NWXHX%2CAGG/2023/t/cy_4!25?show=&amp;align=true" TargetMode="External"/><Relationship Id="rId559" Type="http://schemas.openxmlformats.org/officeDocument/2006/relationships/hyperlink" Target="https://vizwealth.com/v/FNJHX%2CAGG/2023/t/cy_4!25?show=&amp;align=true" TargetMode="External"/><Relationship Id="rId550" Type="http://schemas.openxmlformats.org/officeDocument/2006/relationships/hyperlink" Target="https://vizwealth.com/v/PWZ%2CAGG/2023/t/cy_4!25?show=&amp;align=true" TargetMode="External"/><Relationship Id="rId312" Type="http://schemas.openxmlformats.org/officeDocument/2006/relationships/hyperlink" Target="https://vizwealth.com/v/AQMIX%2CSPY/2023/t/cy_4!25?show=&amp;align=true" TargetMode="External"/><Relationship Id="rId433" Type="http://schemas.openxmlformats.org/officeDocument/2006/relationships/hyperlink" Target="https://vizwealth.com/v/SCFZX%2CAGG/2023/t/cy_4!25?show=&amp;align=true" TargetMode="External"/><Relationship Id="rId554" Type="http://schemas.openxmlformats.org/officeDocument/2006/relationships/hyperlink" Target="https://vizwealth.com/v/ALNYX%2CAGG/2023/t/cy_4!25?show=&amp;align=true" TargetMode="External"/><Relationship Id="rId311" Type="http://schemas.openxmlformats.org/officeDocument/2006/relationships/hyperlink" Target="https://vizwealth.com/v/FTLS%2CSPY/2023/t/cy_4!25?show=&amp;align=true" TargetMode="External"/><Relationship Id="rId432" Type="http://schemas.openxmlformats.org/officeDocument/2006/relationships/hyperlink" Target="https://vizwealth.com/v/EGRIX%2CAGG/2023/t/cy_4!25?show=&amp;align=true" TargetMode="External"/><Relationship Id="rId553" Type="http://schemas.openxmlformats.org/officeDocument/2006/relationships/hyperlink" Target="https://vizwealth.com/v/FNYZX%2CAGG/2023/t/cy_4!25?show=&amp;align=true" TargetMode="External"/><Relationship Id="rId310" Type="http://schemas.openxmlformats.org/officeDocument/2006/relationships/hyperlink" Target="https://vizwealth.com/v/GARIX%2CSPY/2023/t/cy_4!25?show=&amp;align=true" TargetMode="External"/><Relationship Id="rId431" Type="http://schemas.openxmlformats.org/officeDocument/2006/relationships/hyperlink" Target="https://vizwealth.com/v/EIGMX%2CAGG/2023/t/cy_4!25?show=&amp;align=true" TargetMode="External"/><Relationship Id="rId552" Type="http://schemas.openxmlformats.org/officeDocument/2006/relationships/hyperlink" Target="https://vizwealth.com/v/PNYAX%2CAGG/2023/t/cy_4!25?show=&amp;align=true" TargetMode="External"/><Relationship Id="rId430" Type="http://schemas.openxmlformats.org/officeDocument/2006/relationships/hyperlink" Target="https://vizwealth.com/v/LQD%2CLQD/2023/t/cy_4!25?show=&amp;align=true" TargetMode="External"/><Relationship Id="rId551" Type="http://schemas.openxmlformats.org/officeDocument/2006/relationships/hyperlink" Target="https://vizwealth.com/v/CMF%2CAGG/2023/t/cy_4!25?show=&amp;align=tru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vizwealth.com/v/(90000%20VOO%2C%2090000%20DYNF%2C%2060000%20JQUA%2C%2060000%20TMFC%2C%2090000%20FDVV%2C%2030000%20VFMV%2C%2030000%20AUSF%2C%2060000%20LVHI%2C%2060000%20DIVI%2C%2030000%20IAK%2C%2040000%20FTLS%2C%2040000%20DIVO%2C%2020000%20AAAU%2C%2050000%20PULS%2C%2050000%20VRIG%2C%2040000%20FLRT%2C%2030000%20SEIX%2C%2030000%20HYGH%2C%2050000%20FLMI%2C%2050000%20HMOP)/4-8-2022/t/cy_3!25?show=&amp;align=false"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vizwealth.com/patents" TargetMode="External"/><Relationship Id="rId2" Type="http://schemas.openxmlformats.org/officeDocument/2006/relationships/hyperlink" Target="https://vizwealth.com/privacy" TargetMode="External"/><Relationship Id="rId3" Type="http://schemas.openxmlformats.org/officeDocument/2006/relationships/hyperlink" Target="https://vizwealth.com/termsofuse" TargetMode="External"/><Relationship Id="rId4" Type="http://schemas.openxmlformats.org/officeDocument/2006/relationships/drawing" Target="../drawings/drawing3.xml"/><Relationship Id="rId6"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min="1" max="1" width="6.0"/>
    <col customWidth="1" min="2" max="2" width="15.0"/>
    <col customWidth="1" min="3" max="3" width="6.25"/>
    <col customWidth="1" min="4" max="4" width="41.25"/>
    <col customWidth="1" min="5" max="5" width="8.63"/>
    <col customWidth="1" min="6" max="6" width="17.13"/>
    <col customWidth="1" min="7" max="7" width="9.25"/>
    <col customWidth="1" min="8" max="8" width="8.5"/>
    <col customWidth="1" min="9" max="9" width="7.25"/>
    <col customWidth="1" min="10" max="10" width="8.13"/>
    <col customWidth="1" min="11" max="11" width="7.75"/>
    <col customWidth="1" min="12" max="12" width="7.63"/>
    <col customWidth="1" min="13" max="13" width="8.38"/>
    <col customWidth="1" min="14" max="14" width="6.25"/>
    <col customWidth="1" min="15" max="16" width="7.0"/>
    <col customWidth="1" min="17" max="17" width="7.88"/>
    <col customWidth="1" min="18" max="18" width="7.25"/>
    <col customWidth="1" min="19" max="19" width="10.13"/>
    <col customWidth="1" min="20" max="20" width="6.88"/>
    <col customWidth="1" min="21" max="21" width="8.88"/>
    <col customWidth="1" min="22" max="22" width="6.88"/>
    <col customWidth="1" min="23" max="23" width="7.13"/>
    <col customWidth="1" min="24" max="24" width="8.63"/>
    <col customWidth="1" min="25" max="25" width="6.75"/>
    <col customWidth="1" min="26" max="26" width="7.25"/>
    <col customWidth="1" min="29" max="29" width="10.38"/>
    <col customWidth="1" min="30" max="30" width="11.0"/>
    <col customWidth="1" min="31" max="31" width="10.0"/>
    <col customWidth="1" min="32" max="32" width="9.38"/>
    <col customWidth="1" min="33" max="33" width="9.75"/>
    <col customWidth="1" min="34" max="34" width="7.75"/>
    <col customWidth="1" min="36" max="36" width="18.13"/>
    <col customWidth="1" min="37" max="37" width="8.38"/>
    <col customWidth="1" min="38" max="38" width="10.5"/>
    <col customWidth="1" min="39" max="39" width="7.13"/>
    <col customWidth="1" min="40" max="41" width="10.75"/>
    <col customWidth="1" min="43" max="43" width="9.38"/>
    <col customWidth="1" min="44" max="44" width="8.88"/>
    <col customWidth="1" min="45" max="45" width="10.63"/>
    <col customWidth="1" min="46" max="46" width="9.75"/>
    <col customWidth="1" min="49" max="49" width="30.75"/>
  </cols>
  <sheetData>
    <row r="1">
      <c r="A1" s="8" t="s">
        <v>2</v>
      </c>
      <c r="C1" s="1" t="s">
        <v>0</v>
      </c>
      <c r="AD1" s="13"/>
      <c r="AG1" s="13"/>
      <c r="AT1" s="14"/>
    </row>
    <row r="2">
      <c r="C2" s="15" t="s">
        <v>6</v>
      </c>
      <c r="D2" s="16"/>
      <c r="F2" s="25" t="s">
        <v>7</v>
      </c>
      <c r="I2" s="28" t="s">
        <v>11</v>
      </c>
      <c r="M2" s="29"/>
      <c r="N2" s="31" t="s">
        <v>13</v>
      </c>
      <c r="V2" s="32" t="s">
        <v>14</v>
      </c>
      <c r="W2" s="33"/>
      <c r="X2" s="33"/>
      <c r="Y2" s="33"/>
      <c r="Z2" s="33"/>
      <c r="AA2" s="33"/>
      <c r="AB2" s="33"/>
      <c r="AD2" s="13"/>
      <c r="AG2" s="13"/>
      <c r="AT2" s="14"/>
    </row>
    <row r="3">
      <c r="C3" s="35" t="s">
        <v>15</v>
      </c>
      <c r="D3" s="36"/>
      <c r="F3" s="38" t="s">
        <v>17</v>
      </c>
      <c r="G3" s="39"/>
      <c r="H3" s="39"/>
      <c r="J3" s="39"/>
      <c r="K3" s="39"/>
      <c r="L3" s="39"/>
      <c r="M3" s="29"/>
      <c r="N3" s="39"/>
      <c r="O3" s="29"/>
      <c r="P3" s="41" t="s">
        <v>18</v>
      </c>
      <c r="Q3" s="43"/>
      <c r="R3" s="44"/>
      <c r="S3" s="46"/>
      <c r="T3" s="43"/>
      <c r="AD3" s="13"/>
      <c r="AG3" s="13"/>
      <c r="AT3" s="14"/>
    </row>
    <row r="4" ht="52.5" customHeight="1">
      <c r="A4" s="47" t="s">
        <v>21</v>
      </c>
      <c r="B4" s="49" t="s">
        <v>22</v>
      </c>
      <c r="C4" s="51" t="s">
        <v>24</v>
      </c>
      <c r="D4" s="52" t="s">
        <v>25</v>
      </c>
      <c r="E4" s="55" t="s">
        <v>27</v>
      </c>
      <c r="F4" s="52" t="s">
        <v>28</v>
      </c>
      <c r="G4" s="56" t="s">
        <v>29</v>
      </c>
      <c r="H4" s="58" t="s">
        <v>31</v>
      </c>
      <c r="I4" s="58" t="s">
        <v>32</v>
      </c>
      <c r="J4" s="58" t="s">
        <v>34</v>
      </c>
      <c r="K4" s="58" t="s">
        <v>35</v>
      </c>
      <c r="L4" s="58" t="s">
        <v>36</v>
      </c>
      <c r="M4" s="58" t="s">
        <v>37</v>
      </c>
      <c r="N4" s="59" t="s">
        <v>39</v>
      </c>
      <c r="O4" s="58" t="s">
        <v>40</v>
      </c>
      <c r="P4" s="59" t="s">
        <v>41</v>
      </c>
      <c r="Q4" s="61" t="s">
        <v>43</v>
      </c>
      <c r="R4" s="62" t="s">
        <v>44</v>
      </c>
      <c r="S4" s="61" t="s">
        <v>45</v>
      </c>
      <c r="T4" s="52" t="s">
        <v>46</v>
      </c>
      <c r="U4" s="52" t="s">
        <v>47</v>
      </c>
      <c r="V4" s="52" t="s">
        <v>48</v>
      </c>
      <c r="W4" s="52" t="s">
        <v>49</v>
      </c>
      <c r="X4" s="52" t="s">
        <v>50</v>
      </c>
      <c r="Y4" s="52" t="s">
        <v>51</v>
      </c>
      <c r="Z4" s="52" t="s">
        <v>53</v>
      </c>
      <c r="AA4" s="52" t="s">
        <v>54</v>
      </c>
      <c r="AB4" s="52" t="s">
        <v>55</v>
      </c>
      <c r="AC4" s="52" t="s">
        <v>56</v>
      </c>
      <c r="AD4" s="63" t="s">
        <v>57</v>
      </c>
      <c r="AE4" s="52" t="s">
        <v>58</v>
      </c>
      <c r="AF4" s="52" t="s">
        <v>59</v>
      </c>
      <c r="AG4" s="63" t="s">
        <v>60</v>
      </c>
      <c r="AH4" s="52" t="s">
        <v>61</v>
      </c>
      <c r="AI4" s="52" t="s">
        <v>62</v>
      </c>
      <c r="AJ4" s="52" t="s">
        <v>63</v>
      </c>
      <c r="AK4" s="52" t="s">
        <v>64</v>
      </c>
      <c r="AL4" s="52" t="s">
        <v>65</v>
      </c>
      <c r="AM4" s="52" t="s">
        <v>66</v>
      </c>
      <c r="AN4" s="52" t="s">
        <v>67</v>
      </c>
      <c r="AO4" s="52" t="s">
        <v>68</v>
      </c>
      <c r="AP4" s="52" t="s">
        <v>69</v>
      </c>
      <c r="AQ4" s="52" t="s">
        <v>71</v>
      </c>
      <c r="AR4" s="52" t="s">
        <v>72</v>
      </c>
      <c r="AS4" s="52" t="s">
        <v>73</v>
      </c>
      <c r="AT4" s="64" t="s">
        <v>74</v>
      </c>
      <c r="AU4" s="52" t="s">
        <v>75</v>
      </c>
      <c r="AV4" s="52" t="s">
        <v>76</v>
      </c>
      <c r="AW4" s="52" t="s">
        <v>28</v>
      </c>
      <c r="AX4" s="47"/>
    </row>
    <row r="5">
      <c r="A5" s="35">
        <v>1.0</v>
      </c>
      <c r="B5" s="66"/>
      <c r="C5" s="67"/>
      <c r="D5" s="69" t="s">
        <v>77</v>
      </c>
      <c r="E5" s="70"/>
      <c r="F5" s="71"/>
      <c r="G5" s="72"/>
      <c r="H5" s="73"/>
      <c r="I5" s="73"/>
      <c r="J5" s="73"/>
      <c r="K5" s="73"/>
      <c r="L5" s="73"/>
      <c r="M5" s="73"/>
      <c r="N5" s="74"/>
      <c r="O5" s="73"/>
      <c r="P5" s="74"/>
      <c r="Q5" s="75"/>
      <c r="R5" s="77"/>
      <c r="S5" s="75"/>
      <c r="T5" s="72"/>
      <c r="U5" s="72"/>
      <c r="V5" s="35" t="s">
        <v>80</v>
      </c>
      <c r="W5" s="35"/>
      <c r="X5" s="35"/>
      <c r="Y5" s="72"/>
      <c r="Z5" s="35"/>
      <c r="AA5" s="35"/>
      <c r="AB5" s="35"/>
      <c r="AC5" s="35"/>
      <c r="AD5" s="78"/>
      <c r="AE5" s="35"/>
      <c r="AF5" s="35"/>
      <c r="AG5" s="78"/>
      <c r="AH5" s="35"/>
      <c r="AI5" s="35"/>
      <c r="AJ5" s="35"/>
      <c r="AK5" s="35"/>
      <c r="AL5" s="35">
        <v>999.0</v>
      </c>
      <c r="AM5" s="35"/>
      <c r="AN5" s="35"/>
      <c r="AO5" s="35"/>
      <c r="AP5" s="35"/>
      <c r="AQ5" s="35"/>
      <c r="AR5" s="35"/>
      <c r="AS5" s="35"/>
      <c r="AT5" s="79"/>
      <c r="AU5" s="35"/>
      <c r="AV5" s="35"/>
      <c r="AW5" s="35"/>
      <c r="AX5" s="35"/>
    </row>
    <row r="6">
      <c r="A6" s="35">
        <v>2.0</v>
      </c>
      <c r="B6" s="66" t="s">
        <v>82</v>
      </c>
      <c r="C6" s="81" t="str">
        <f t="shared" ref="C6:C66" si="1">HYPERLINK("https://vizwealth.com/v/" &amp; B6 &amp; "%2C%20" &amp; AK6 &amp; "/2015/t/cy_3!25?show=&amp;align=true", "View")</f>
        <v>View</v>
      </c>
      <c r="D6" s="35" t="s">
        <v>84</v>
      </c>
      <c r="E6" s="70">
        <v>1.3004</v>
      </c>
      <c r="F6" s="84" t="str">
        <f t="shared" ref="F6:F66" si="2">hyperlink("https://vizwealth.com/category/" &amp; AU6 &amp; "?q=&amp;c=&amp;u=public&amp;ft[]=etf&amp;aum=200&amp;yro=5&amp;req=sharpe_ratio.desc.42.0.&amp;esg=false",AW6)</f>
        <v>Large Blend</v>
      </c>
      <c r="G6" s="72">
        <v>0.0013</v>
      </c>
      <c r="H6" s="73">
        <v>0.1963</v>
      </c>
      <c r="I6" s="73">
        <v>0.1362</v>
      </c>
      <c r="J6" s="73">
        <v>0.3495</v>
      </c>
      <c r="K6" s="73">
        <v>1.1149</v>
      </c>
      <c r="L6" s="73">
        <v>0.2275</v>
      </c>
      <c r="M6" s="73">
        <v>1.5509</v>
      </c>
      <c r="N6" s="74">
        <v>0.9967</v>
      </c>
      <c r="O6" s="73">
        <v>0.2275</v>
      </c>
      <c r="P6" s="74">
        <v>7.06</v>
      </c>
      <c r="Q6" s="75">
        <v>5060.767214</v>
      </c>
      <c r="R6" s="77">
        <v>101.0</v>
      </c>
      <c r="S6" s="75">
        <v>10944.77802</v>
      </c>
      <c r="T6" s="72">
        <v>0.0078</v>
      </c>
      <c r="U6" s="72">
        <v>0.0058</v>
      </c>
      <c r="V6" s="35" t="s">
        <v>88</v>
      </c>
      <c r="W6" s="35">
        <v>1.0</v>
      </c>
      <c r="X6" s="35">
        <v>1.0</v>
      </c>
      <c r="Y6" s="72">
        <v>0.0119</v>
      </c>
      <c r="Z6" s="35">
        <v>0.98</v>
      </c>
      <c r="AA6" s="35" t="s">
        <v>89</v>
      </c>
      <c r="AB6" s="35" t="s">
        <v>90</v>
      </c>
      <c r="AC6" s="35">
        <v>30.23</v>
      </c>
      <c r="AD6" s="78">
        <v>42286.0</v>
      </c>
      <c r="AE6" s="35">
        <v>9.73</v>
      </c>
      <c r="AF6" s="35">
        <v>5.53</v>
      </c>
      <c r="AG6" s="78">
        <v>45831.0</v>
      </c>
      <c r="AH6" s="35">
        <v>0.2113</v>
      </c>
      <c r="AI6" s="35" t="s">
        <v>91</v>
      </c>
      <c r="AJ6" s="35" t="s">
        <v>92</v>
      </c>
      <c r="AK6" s="35" t="s">
        <v>93</v>
      </c>
      <c r="AL6" s="35">
        <v>1000.0</v>
      </c>
      <c r="AM6" s="35" t="s">
        <v>94</v>
      </c>
      <c r="AN6" s="35" t="s">
        <v>94</v>
      </c>
      <c r="AO6" s="35" t="s">
        <v>94</v>
      </c>
      <c r="AP6" s="35" t="s">
        <v>94</v>
      </c>
      <c r="AQ6" s="35" t="s">
        <v>94</v>
      </c>
      <c r="AR6" s="35" t="s">
        <v>94</v>
      </c>
      <c r="AS6" s="35" t="s">
        <v>94</v>
      </c>
      <c r="AT6" s="89" t="s">
        <v>96</v>
      </c>
      <c r="AU6" s="35" t="s">
        <v>99</v>
      </c>
      <c r="AV6" s="35" t="s">
        <v>100</v>
      </c>
      <c r="AW6" s="35" t="s">
        <v>102</v>
      </c>
      <c r="AX6" s="91"/>
    </row>
    <row r="7">
      <c r="A7" s="35">
        <v>3.0</v>
      </c>
      <c r="B7" s="66" t="s">
        <v>103</v>
      </c>
      <c r="C7" s="81" t="str">
        <f t="shared" si="1"/>
        <v>View</v>
      </c>
      <c r="D7" s="35" t="s">
        <v>104</v>
      </c>
      <c r="E7" s="70">
        <v>1.1538</v>
      </c>
      <c r="F7" s="84" t="str">
        <f t="shared" si="2"/>
        <v>Large Blend</v>
      </c>
      <c r="G7" s="72">
        <v>0.0056</v>
      </c>
      <c r="H7" s="73">
        <v>0.114</v>
      </c>
      <c r="I7" s="73">
        <v>0.0645</v>
      </c>
      <c r="J7" s="73">
        <v>0.2053</v>
      </c>
      <c r="K7" s="73">
        <v>0.77</v>
      </c>
      <c r="L7" s="73">
        <v>0.2433</v>
      </c>
      <c r="M7" s="73">
        <v>1.155</v>
      </c>
      <c r="N7" s="74">
        <v>0.9752</v>
      </c>
      <c r="O7" s="73">
        <v>0.2433</v>
      </c>
      <c r="P7" s="74">
        <v>4.88</v>
      </c>
      <c r="Q7" s="75">
        <v>-3835.597945</v>
      </c>
      <c r="R7" s="77">
        <v>209.0</v>
      </c>
      <c r="S7" s="75">
        <v>165882.8074</v>
      </c>
      <c r="T7" s="72">
        <v>0.0089</v>
      </c>
      <c r="U7" s="72">
        <v>0.0098</v>
      </c>
      <c r="V7" s="35" t="s">
        <v>107</v>
      </c>
      <c r="W7" s="35">
        <v>5.0</v>
      </c>
      <c r="X7" s="35">
        <v>3.0</v>
      </c>
      <c r="Y7" s="72">
        <v>0.0099</v>
      </c>
      <c r="Z7" s="35">
        <v>0.93</v>
      </c>
      <c r="AA7" s="35" t="s">
        <v>89</v>
      </c>
      <c r="AB7" s="35" t="s">
        <v>90</v>
      </c>
      <c r="AC7" s="35">
        <v>27.98</v>
      </c>
      <c r="AD7" s="78">
        <v>12421.0</v>
      </c>
      <c r="AE7" s="35">
        <v>33.36</v>
      </c>
      <c r="AF7" s="35">
        <v>0.33</v>
      </c>
      <c r="AG7" s="78">
        <v>45819.0</v>
      </c>
      <c r="AH7" s="35">
        <v>0.7313</v>
      </c>
      <c r="AI7" s="35" t="s">
        <v>91</v>
      </c>
      <c r="AJ7" s="35"/>
      <c r="AK7" s="35" t="s">
        <v>93</v>
      </c>
      <c r="AL7" s="35">
        <v>1000.0</v>
      </c>
      <c r="AM7" s="35" t="s">
        <v>94</v>
      </c>
      <c r="AN7" s="35" t="s">
        <v>94</v>
      </c>
      <c r="AO7" s="35" t="s">
        <v>94</v>
      </c>
      <c r="AP7" s="35" t="s">
        <v>94</v>
      </c>
      <c r="AQ7" s="35" t="s">
        <v>94</v>
      </c>
      <c r="AR7" s="35">
        <v>0.0636</v>
      </c>
      <c r="AS7" s="35" t="s">
        <v>94</v>
      </c>
      <c r="AT7" s="89" t="s">
        <v>115</v>
      </c>
      <c r="AU7" s="35" t="s">
        <v>99</v>
      </c>
      <c r="AV7" s="35" t="s">
        <v>100</v>
      </c>
      <c r="AW7" s="35" t="s">
        <v>102</v>
      </c>
      <c r="AX7" s="91"/>
    </row>
    <row r="8">
      <c r="A8" s="35">
        <v>4.0</v>
      </c>
      <c r="B8" s="66" t="s">
        <v>116</v>
      </c>
      <c r="C8" s="81" t="str">
        <f t="shared" si="1"/>
        <v>View</v>
      </c>
      <c r="D8" s="35" t="s">
        <v>118</v>
      </c>
      <c r="E8" s="70">
        <v>1.1032</v>
      </c>
      <c r="F8" s="84" t="str">
        <f t="shared" si="2"/>
        <v>Large Blend</v>
      </c>
      <c r="G8" s="72">
        <v>0.0059</v>
      </c>
      <c r="H8" s="73">
        <v>0.1376</v>
      </c>
      <c r="I8" s="73">
        <v>0.0921</v>
      </c>
      <c r="J8" s="73">
        <v>0.2312</v>
      </c>
      <c r="K8" s="73">
        <v>0.8044</v>
      </c>
      <c r="L8" s="73">
        <v>0.2336</v>
      </c>
      <c r="M8" s="73">
        <v>1.5185</v>
      </c>
      <c r="N8" s="74">
        <v>1.1164</v>
      </c>
      <c r="O8" s="73">
        <v>0.2336</v>
      </c>
      <c r="P8" s="74">
        <v>6.67</v>
      </c>
      <c r="Q8" s="75">
        <v>419.838678</v>
      </c>
      <c r="R8" s="77">
        <v>118.0</v>
      </c>
      <c r="S8" s="75">
        <v>4545.184781</v>
      </c>
      <c r="T8" s="72">
        <v>0.0083</v>
      </c>
      <c r="U8" s="72">
        <v>0.0092</v>
      </c>
      <c r="V8" s="35" t="s">
        <v>107</v>
      </c>
      <c r="W8" s="35">
        <v>4.0</v>
      </c>
      <c r="X8" s="35">
        <v>2.0</v>
      </c>
      <c r="Y8" s="72">
        <v>0.0103</v>
      </c>
      <c r="Z8" s="35">
        <v>1.01</v>
      </c>
      <c r="AA8" s="35" t="s">
        <v>89</v>
      </c>
      <c r="AB8" s="35" t="s">
        <v>120</v>
      </c>
      <c r="AC8" s="35">
        <v>22.66</v>
      </c>
      <c r="AD8" s="78">
        <v>36157.0</v>
      </c>
      <c r="AE8" s="35">
        <v>16.24</v>
      </c>
      <c r="AF8" s="35">
        <v>16.24</v>
      </c>
      <c r="AG8" s="78">
        <v>45646.0</v>
      </c>
      <c r="AH8" s="35">
        <v>0.295</v>
      </c>
      <c r="AI8" s="35" t="s">
        <v>121</v>
      </c>
      <c r="AJ8" s="35"/>
      <c r="AK8" s="35" t="s">
        <v>93</v>
      </c>
      <c r="AL8" s="35">
        <v>1000.0</v>
      </c>
      <c r="AM8" s="35" t="s">
        <v>94</v>
      </c>
      <c r="AN8" s="35" t="s">
        <v>94</v>
      </c>
      <c r="AO8" s="35" t="s">
        <v>94</v>
      </c>
      <c r="AP8" s="35" t="s">
        <v>94</v>
      </c>
      <c r="AQ8" s="35" t="s">
        <v>94</v>
      </c>
      <c r="AR8" s="35" t="s">
        <v>94</v>
      </c>
      <c r="AS8" s="35" t="s">
        <v>94</v>
      </c>
      <c r="AT8" s="89" t="s">
        <v>122</v>
      </c>
      <c r="AU8" s="35" t="s">
        <v>99</v>
      </c>
      <c r="AV8" s="35" t="s">
        <v>100</v>
      </c>
      <c r="AW8" s="35" t="s">
        <v>102</v>
      </c>
      <c r="AX8" s="91"/>
    </row>
    <row r="9">
      <c r="A9" s="35">
        <v>5.0</v>
      </c>
      <c r="B9" s="66" t="s">
        <v>124</v>
      </c>
      <c r="C9" s="81" t="str">
        <f t="shared" si="1"/>
        <v>View</v>
      </c>
      <c r="D9" s="35" t="s">
        <v>125</v>
      </c>
      <c r="E9" s="70">
        <v>1.0903</v>
      </c>
      <c r="F9" s="84" t="str">
        <f t="shared" si="2"/>
        <v>Large Blend</v>
      </c>
      <c r="G9" s="72">
        <v>0.0027</v>
      </c>
      <c r="H9" s="73">
        <v>0.0814</v>
      </c>
      <c r="I9" s="73">
        <v>0.0552</v>
      </c>
      <c r="J9" s="73">
        <v>0.1974</v>
      </c>
      <c r="K9" s="73">
        <v>0.8098</v>
      </c>
      <c r="L9" s="73">
        <v>0.2692</v>
      </c>
      <c r="M9" s="73">
        <v>1.245</v>
      </c>
      <c r="N9" s="74">
        <v>0.9388</v>
      </c>
      <c r="O9" s="73">
        <v>0.2692</v>
      </c>
      <c r="P9" s="74">
        <v>4.77</v>
      </c>
      <c r="Q9" s="75">
        <v>5193.113708</v>
      </c>
      <c r="R9" s="77">
        <v>118.0</v>
      </c>
      <c r="S9" s="75">
        <v>21095.91115</v>
      </c>
      <c r="T9" s="72">
        <v>0.0103</v>
      </c>
      <c r="U9" s="72">
        <v>0.0106</v>
      </c>
      <c r="V9" s="35" t="s">
        <v>107</v>
      </c>
      <c r="W9" s="35">
        <v>6.0</v>
      </c>
      <c r="X9" s="35">
        <v>2.0</v>
      </c>
      <c r="Y9" s="72">
        <v>0.0109</v>
      </c>
      <c r="Z9" s="35">
        <v>1.02</v>
      </c>
      <c r="AA9" s="35" t="s">
        <v>89</v>
      </c>
      <c r="AB9" s="35" t="s">
        <v>126</v>
      </c>
      <c r="AC9" s="35">
        <v>25.34</v>
      </c>
      <c r="AD9" s="78">
        <v>43543.0</v>
      </c>
      <c r="AE9" s="35">
        <v>6.29</v>
      </c>
      <c r="AF9" s="35">
        <v>4.58</v>
      </c>
      <c r="AG9" s="78">
        <v>45824.0</v>
      </c>
      <c r="AH9" s="35">
        <v>0.1846</v>
      </c>
      <c r="AI9" s="35" t="s">
        <v>91</v>
      </c>
      <c r="AJ9" s="35" t="s">
        <v>92</v>
      </c>
      <c r="AK9" s="35" t="s">
        <v>93</v>
      </c>
      <c r="AL9" s="35">
        <v>1000.0</v>
      </c>
      <c r="AM9" s="35" t="s">
        <v>94</v>
      </c>
      <c r="AN9" s="35" t="s">
        <v>94</v>
      </c>
      <c r="AO9" s="35" t="s">
        <v>94</v>
      </c>
      <c r="AP9" s="35" t="s">
        <v>94</v>
      </c>
      <c r="AQ9" s="35" t="s">
        <v>94</v>
      </c>
      <c r="AR9" s="35" t="s">
        <v>94</v>
      </c>
      <c r="AS9" s="35" t="s">
        <v>94</v>
      </c>
      <c r="AT9" s="89" t="s">
        <v>128</v>
      </c>
      <c r="AU9" s="35" t="s">
        <v>99</v>
      </c>
      <c r="AV9" s="35" t="s">
        <v>100</v>
      </c>
      <c r="AW9" s="35" t="s">
        <v>102</v>
      </c>
      <c r="AX9" s="91"/>
    </row>
    <row r="10">
      <c r="A10" s="35">
        <v>6.0</v>
      </c>
      <c r="B10" s="66" t="s">
        <v>130</v>
      </c>
      <c r="C10" s="81" t="str">
        <f t="shared" si="1"/>
        <v>View</v>
      </c>
      <c r="D10" s="35" t="s">
        <v>131</v>
      </c>
      <c r="E10" s="70">
        <v>1.0828</v>
      </c>
      <c r="F10" s="84" t="str">
        <f t="shared" si="2"/>
        <v>Large Blend</v>
      </c>
      <c r="G10" s="72">
        <v>0.0038</v>
      </c>
      <c r="H10" s="73">
        <v>0.0806</v>
      </c>
      <c r="I10" s="73">
        <v>0.0496</v>
      </c>
      <c r="J10" s="73">
        <v>0.1578</v>
      </c>
      <c r="K10" s="73">
        <v>0.7675</v>
      </c>
      <c r="L10" s="73">
        <v>0.1972</v>
      </c>
      <c r="M10" s="73">
        <v>1.5834</v>
      </c>
      <c r="N10" s="74">
        <v>1.1896</v>
      </c>
      <c r="O10" s="73">
        <v>0.1972</v>
      </c>
      <c r="P10" s="74">
        <v>8.29</v>
      </c>
      <c r="Q10" s="75">
        <v>-13.22714</v>
      </c>
      <c r="R10" s="77">
        <v>107.0</v>
      </c>
      <c r="S10" s="75">
        <v>781.75732</v>
      </c>
      <c r="T10" s="72">
        <v>0.0091</v>
      </c>
      <c r="U10" s="72">
        <v>0.0093</v>
      </c>
      <c r="V10" s="35" t="s">
        <v>107</v>
      </c>
      <c r="W10" s="35">
        <v>26.0</v>
      </c>
      <c r="X10" s="35">
        <v>3.0</v>
      </c>
      <c r="Y10" s="72">
        <v>0.0105</v>
      </c>
      <c r="Z10" s="35">
        <v>0.94</v>
      </c>
      <c r="AA10" s="35" t="s">
        <v>89</v>
      </c>
      <c r="AB10" s="35" t="s">
        <v>90</v>
      </c>
      <c r="AC10" s="35">
        <v>25.34</v>
      </c>
      <c r="AD10" s="78">
        <v>43984.0</v>
      </c>
      <c r="AE10" s="35">
        <v>1.34</v>
      </c>
      <c r="AF10" s="35">
        <v>1.34</v>
      </c>
      <c r="AG10" s="78">
        <v>45828.0</v>
      </c>
      <c r="AH10" s="35">
        <v>0.13</v>
      </c>
      <c r="AI10" s="35" t="s">
        <v>91</v>
      </c>
      <c r="AJ10" s="35" t="s">
        <v>134</v>
      </c>
      <c r="AK10" s="35" t="s">
        <v>93</v>
      </c>
      <c r="AL10" s="35">
        <v>1000.0</v>
      </c>
      <c r="AM10" s="35" t="s">
        <v>94</v>
      </c>
      <c r="AN10" s="35" t="s">
        <v>94</v>
      </c>
      <c r="AO10" s="35" t="s">
        <v>94</v>
      </c>
      <c r="AP10" s="35" t="s">
        <v>94</v>
      </c>
      <c r="AQ10" s="35" t="s">
        <v>94</v>
      </c>
      <c r="AR10" s="35" t="s">
        <v>94</v>
      </c>
      <c r="AS10" s="35" t="s">
        <v>94</v>
      </c>
      <c r="AT10" s="89" t="s">
        <v>136</v>
      </c>
      <c r="AU10" s="35" t="s">
        <v>99</v>
      </c>
      <c r="AV10" s="35" t="s">
        <v>100</v>
      </c>
      <c r="AW10" s="35" t="s">
        <v>102</v>
      </c>
      <c r="AX10" s="91"/>
    </row>
    <row r="11">
      <c r="A11" s="35">
        <v>7.0</v>
      </c>
      <c r="B11" s="66" t="s">
        <v>138</v>
      </c>
      <c r="C11" s="81" t="str">
        <f t="shared" si="1"/>
        <v>View</v>
      </c>
      <c r="D11" s="35" t="s">
        <v>139</v>
      </c>
      <c r="E11" s="70">
        <v>1.0755</v>
      </c>
      <c r="F11" s="84" t="str">
        <f t="shared" si="2"/>
        <v>Large Blend</v>
      </c>
      <c r="G11" s="72">
        <v>0.0076</v>
      </c>
      <c r="H11" s="73">
        <v>0.0839</v>
      </c>
      <c r="I11" s="73">
        <v>0.0462</v>
      </c>
      <c r="J11" s="73">
        <v>0.1937</v>
      </c>
      <c r="K11" s="73">
        <v>0.7861</v>
      </c>
      <c r="L11" s="73">
        <v>0.2048</v>
      </c>
      <c r="M11" s="73">
        <v>1.5683</v>
      </c>
      <c r="N11" s="74">
        <v>1.1744</v>
      </c>
      <c r="O11" s="73">
        <v>0.2048</v>
      </c>
      <c r="P11" s="74">
        <v>7.87</v>
      </c>
      <c r="Q11" s="75">
        <v>-236.652017</v>
      </c>
      <c r="R11" s="77">
        <v>141.0</v>
      </c>
      <c r="S11" s="75">
        <v>5236.066664</v>
      </c>
      <c r="T11" s="72">
        <v>0.0</v>
      </c>
      <c r="U11" s="72">
        <v>0.0018</v>
      </c>
      <c r="V11" s="35" t="s">
        <v>107</v>
      </c>
      <c r="W11" s="35">
        <v>6.0</v>
      </c>
      <c r="X11" s="35">
        <v>2.0</v>
      </c>
      <c r="Y11" s="72">
        <v>0.0106</v>
      </c>
      <c r="Z11" s="35">
        <v>0.93</v>
      </c>
      <c r="AA11" s="35" t="s">
        <v>89</v>
      </c>
      <c r="AB11" s="35" t="s">
        <v>90</v>
      </c>
      <c r="AC11" s="35">
        <v>27.93</v>
      </c>
      <c r="AD11" s="78">
        <v>33966.0</v>
      </c>
      <c r="AE11" s="35">
        <v>2.7</v>
      </c>
      <c r="AF11" s="35">
        <v>2.7</v>
      </c>
      <c r="AG11" s="78">
        <v>45652.0</v>
      </c>
      <c r="AH11" s="35">
        <v>2.161</v>
      </c>
      <c r="AI11" s="35" t="s">
        <v>140</v>
      </c>
      <c r="AJ11" s="35"/>
      <c r="AK11" s="35" t="s">
        <v>93</v>
      </c>
      <c r="AL11" s="35">
        <v>1000.0</v>
      </c>
      <c r="AM11" s="35" t="s">
        <v>94</v>
      </c>
      <c r="AN11" s="35" t="s">
        <v>94</v>
      </c>
      <c r="AO11" s="35" t="s">
        <v>94</v>
      </c>
      <c r="AP11" s="35" t="s">
        <v>94</v>
      </c>
      <c r="AQ11" s="35" t="s">
        <v>94</v>
      </c>
      <c r="AR11" s="35" t="s">
        <v>94</v>
      </c>
      <c r="AS11" s="35" t="s">
        <v>94</v>
      </c>
      <c r="AT11" s="89" t="s">
        <v>141</v>
      </c>
      <c r="AU11" s="35" t="s">
        <v>99</v>
      </c>
      <c r="AV11" s="35" t="s">
        <v>100</v>
      </c>
      <c r="AW11" s="35" t="s">
        <v>102</v>
      </c>
      <c r="AX11" s="91"/>
    </row>
    <row r="12">
      <c r="A12" s="35">
        <v>8.0</v>
      </c>
      <c r="B12" s="66" t="s">
        <v>142</v>
      </c>
      <c r="C12" s="81" t="str">
        <f t="shared" si="1"/>
        <v>View</v>
      </c>
      <c r="D12" s="35" t="s">
        <v>143</v>
      </c>
      <c r="E12" s="70">
        <v>0.8185</v>
      </c>
      <c r="F12" s="84" t="str">
        <f t="shared" si="2"/>
        <v>Large Blend</v>
      </c>
      <c r="G12" s="72">
        <v>3.0E-4</v>
      </c>
      <c r="H12" s="73">
        <v>0.0675</v>
      </c>
      <c r="I12" s="73">
        <v>0.0395</v>
      </c>
      <c r="J12" s="73">
        <v>0.1599</v>
      </c>
      <c r="K12" s="73">
        <v>0.5822</v>
      </c>
      <c r="L12" s="73">
        <v>0.2453</v>
      </c>
      <c r="M12" s="73">
        <v>1.0507</v>
      </c>
      <c r="N12" s="74">
        <v>0.8523</v>
      </c>
      <c r="O12" s="73">
        <v>0.2453</v>
      </c>
      <c r="P12" s="74">
        <v>4.42</v>
      </c>
      <c r="Q12" s="75">
        <v>46338.06978</v>
      </c>
      <c r="R12" s="77">
        <v>508.0</v>
      </c>
      <c r="S12" s="75">
        <v>710553.611</v>
      </c>
      <c r="T12" s="72">
        <v>0.0119</v>
      </c>
      <c r="U12" s="72">
        <v>0.0121</v>
      </c>
      <c r="V12" s="35" t="s">
        <v>145</v>
      </c>
      <c r="W12" s="35">
        <v>23.0</v>
      </c>
      <c r="X12" s="35">
        <v>24.0</v>
      </c>
      <c r="Y12" s="72">
        <v>0.0104</v>
      </c>
      <c r="Z12" s="35">
        <v>1.0</v>
      </c>
      <c r="AA12" s="35" t="s">
        <v>89</v>
      </c>
      <c r="AB12" s="35" t="s">
        <v>90</v>
      </c>
      <c r="AC12" s="35">
        <v>26.74</v>
      </c>
      <c r="AD12" s="78">
        <v>40428.0</v>
      </c>
      <c r="AE12" s="35">
        <v>7.59</v>
      </c>
      <c r="AF12" s="35">
        <v>0.36</v>
      </c>
      <c r="AG12" s="78">
        <v>45838.0</v>
      </c>
      <c r="AH12" s="35">
        <v>1.7447</v>
      </c>
      <c r="AI12" s="35" t="s">
        <v>91</v>
      </c>
      <c r="AJ12" s="35" t="s">
        <v>92</v>
      </c>
      <c r="AK12" s="35" t="s">
        <v>93</v>
      </c>
      <c r="AL12" s="35">
        <v>1000.0</v>
      </c>
      <c r="AM12" s="35" t="s">
        <v>94</v>
      </c>
      <c r="AN12" s="35" t="s">
        <v>94</v>
      </c>
      <c r="AO12" s="35" t="s">
        <v>94</v>
      </c>
      <c r="AP12" s="35" t="s">
        <v>94</v>
      </c>
      <c r="AQ12" s="35" t="s">
        <v>94</v>
      </c>
      <c r="AR12" s="35" t="s">
        <v>94</v>
      </c>
      <c r="AS12" s="35" t="s">
        <v>94</v>
      </c>
      <c r="AT12" s="89" t="s">
        <v>146</v>
      </c>
      <c r="AU12" s="35" t="s">
        <v>99</v>
      </c>
      <c r="AV12" s="35" t="s">
        <v>100</v>
      </c>
      <c r="AW12" s="35" t="s">
        <v>102</v>
      </c>
      <c r="AX12" s="91"/>
    </row>
    <row r="13">
      <c r="A13" s="35">
        <v>9.0</v>
      </c>
      <c r="B13" s="66" t="s">
        <v>147</v>
      </c>
      <c r="C13" s="81" t="str">
        <f t="shared" si="1"/>
        <v>View</v>
      </c>
      <c r="D13" s="35" t="s">
        <v>148</v>
      </c>
      <c r="E13" s="70">
        <v>1.2979</v>
      </c>
      <c r="F13" s="84" t="str">
        <f t="shared" si="2"/>
        <v>Large Growth</v>
      </c>
      <c r="G13" s="72">
        <v>0.0063</v>
      </c>
      <c r="H13" s="73">
        <v>0.1306</v>
      </c>
      <c r="I13" s="73">
        <v>0.0724</v>
      </c>
      <c r="J13" s="73">
        <v>0.254</v>
      </c>
      <c r="K13" s="73">
        <v>0.9709</v>
      </c>
      <c r="L13" s="73">
        <v>0.3265</v>
      </c>
      <c r="M13" s="73">
        <v>1.1577</v>
      </c>
      <c r="N13" s="74">
        <v>0.8116</v>
      </c>
      <c r="O13" s="73">
        <v>0.3265</v>
      </c>
      <c r="P13" s="74">
        <v>3.68</v>
      </c>
      <c r="Q13" s="75">
        <v>-2136.884087</v>
      </c>
      <c r="R13" s="77">
        <v>348.0</v>
      </c>
      <c r="S13" s="75">
        <v>173368.3826</v>
      </c>
      <c r="T13" s="72">
        <v>0.0</v>
      </c>
      <c r="U13" s="72">
        <v>7.0E-4</v>
      </c>
      <c r="V13" s="35" t="s">
        <v>107</v>
      </c>
      <c r="W13" s="35">
        <v>20.0</v>
      </c>
      <c r="X13" s="35">
        <v>7.0</v>
      </c>
      <c r="Y13" s="72">
        <v>0.0115</v>
      </c>
      <c r="Z13" s="35">
        <v>1.04</v>
      </c>
      <c r="AA13" s="35" t="s">
        <v>89</v>
      </c>
      <c r="AB13" s="35" t="s">
        <v>90</v>
      </c>
      <c r="AC13" s="35">
        <v>25.67</v>
      </c>
      <c r="AD13" s="78">
        <v>24609.0</v>
      </c>
      <c r="AE13" s="35">
        <v>34.81</v>
      </c>
      <c r="AF13" s="35">
        <v>0.22</v>
      </c>
      <c r="AG13" s="78">
        <v>45695.0</v>
      </c>
      <c r="AH13" s="35">
        <v>0.175</v>
      </c>
      <c r="AI13" s="35" t="s">
        <v>121</v>
      </c>
      <c r="AJ13" s="35"/>
      <c r="AK13" s="35" t="s">
        <v>149</v>
      </c>
      <c r="AL13" s="35">
        <v>1010.0</v>
      </c>
      <c r="AM13" s="35" t="s">
        <v>94</v>
      </c>
      <c r="AN13" s="35" t="s">
        <v>94</v>
      </c>
      <c r="AO13" s="35" t="s">
        <v>94</v>
      </c>
      <c r="AP13" s="35" t="s">
        <v>94</v>
      </c>
      <c r="AQ13" s="35" t="s">
        <v>94</v>
      </c>
      <c r="AR13" s="35" t="s">
        <v>94</v>
      </c>
      <c r="AS13" s="35" t="s">
        <v>94</v>
      </c>
      <c r="AT13" s="89" t="s">
        <v>150</v>
      </c>
      <c r="AU13" s="35" t="s">
        <v>152</v>
      </c>
      <c r="AV13" s="35" t="s">
        <v>100</v>
      </c>
      <c r="AW13" s="35" t="s">
        <v>153</v>
      </c>
      <c r="AX13" s="91"/>
    </row>
    <row r="14">
      <c r="A14" s="35">
        <v>10.0</v>
      </c>
      <c r="B14" s="66" t="s">
        <v>154</v>
      </c>
      <c r="C14" s="81" t="str">
        <f t="shared" si="1"/>
        <v>View</v>
      </c>
      <c r="D14" s="35" t="s">
        <v>155</v>
      </c>
      <c r="E14" s="70">
        <v>1.2472</v>
      </c>
      <c r="F14" s="84" t="str">
        <f t="shared" si="2"/>
        <v>Large Growth</v>
      </c>
      <c r="G14" s="72">
        <v>0.0065</v>
      </c>
      <c r="H14" s="73">
        <v>0.1297</v>
      </c>
      <c r="I14" s="73">
        <v>0.0783</v>
      </c>
      <c r="J14" s="73">
        <v>0.2558</v>
      </c>
      <c r="K14" s="73">
        <v>0.9301</v>
      </c>
      <c r="L14" s="73">
        <v>0.3278</v>
      </c>
      <c r="M14" s="73">
        <v>1.1372</v>
      </c>
      <c r="N14" s="74">
        <v>0.8015</v>
      </c>
      <c r="O14" s="73">
        <v>0.3278</v>
      </c>
      <c r="P14" s="74">
        <v>3.59</v>
      </c>
      <c r="Q14" s="75">
        <v>-314.169224</v>
      </c>
      <c r="R14" s="77">
        <v>397.0</v>
      </c>
      <c r="S14" s="75">
        <v>24425.46523</v>
      </c>
      <c r="T14" s="72">
        <v>0.0</v>
      </c>
      <c r="U14" s="72">
        <v>3.0E-4</v>
      </c>
      <c r="V14" s="35" t="s">
        <v>107</v>
      </c>
      <c r="W14" s="35">
        <v>18.0</v>
      </c>
      <c r="X14" s="35">
        <v>11.0</v>
      </c>
      <c r="Y14" s="72">
        <v>0.0113</v>
      </c>
      <c r="Z14" s="35">
        <v>1.03</v>
      </c>
      <c r="AA14" s="35" t="s">
        <v>89</v>
      </c>
      <c r="AB14" s="35" t="s">
        <v>90</v>
      </c>
      <c r="AC14" s="35">
        <v>26.75</v>
      </c>
      <c r="AD14" s="78">
        <v>37833.0</v>
      </c>
      <c r="AE14" s="35">
        <v>21.93</v>
      </c>
      <c r="AF14" s="35">
        <v>0.22</v>
      </c>
      <c r="AG14" s="78">
        <v>45695.0</v>
      </c>
      <c r="AH14" s="35">
        <v>0.539</v>
      </c>
      <c r="AI14" s="35" t="s">
        <v>121</v>
      </c>
      <c r="AJ14" s="35"/>
      <c r="AK14" s="35" t="s">
        <v>149</v>
      </c>
      <c r="AL14" s="35">
        <v>1010.0</v>
      </c>
      <c r="AM14" s="35" t="s">
        <v>94</v>
      </c>
      <c r="AN14" s="35" t="s">
        <v>94</v>
      </c>
      <c r="AO14" s="35" t="s">
        <v>94</v>
      </c>
      <c r="AP14" s="35" t="s">
        <v>94</v>
      </c>
      <c r="AQ14" s="35" t="s">
        <v>94</v>
      </c>
      <c r="AR14" s="35" t="s">
        <v>94</v>
      </c>
      <c r="AS14" s="35" t="s">
        <v>94</v>
      </c>
      <c r="AT14" s="89" t="s">
        <v>156</v>
      </c>
      <c r="AU14" s="35" t="s">
        <v>152</v>
      </c>
      <c r="AV14" s="35" t="s">
        <v>100</v>
      </c>
      <c r="AW14" s="35" t="s">
        <v>153</v>
      </c>
      <c r="AX14" s="91"/>
    </row>
    <row r="15">
      <c r="A15" s="35">
        <v>11.0</v>
      </c>
      <c r="B15" s="66" t="s">
        <v>157</v>
      </c>
      <c r="C15" s="81" t="str">
        <f t="shared" si="1"/>
        <v>View</v>
      </c>
      <c r="D15" s="35" t="s">
        <v>158</v>
      </c>
      <c r="E15" s="70">
        <v>1.0101</v>
      </c>
      <c r="F15" s="84" t="str">
        <f t="shared" si="2"/>
        <v>Large Growth</v>
      </c>
      <c r="G15" s="72">
        <v>0.005</v>
      </c>
      <c r="H15" s="73">
        <v>0.0807</v>
      </c>
      <c r="I15" s="73">
        <v>0.0618</v>
      </c>
      <c r="J15" s="73">
        <v>0.2367</v>
      </c>
      <c r="K15" s="73">
        <v>0.8386</v>
      </c>
      <c r="L15" s="73">
        <v>0.3306</v>
      </c>
      <c r="M15" s="73">
        <v>1.1985</v>
      </c>
      <c r="N15" s="74">
        <v>0.7581</v>
      </c>
      <c r="O15" s="73">
        <v>0.3306</v>
      </c>
      <c r="P15" s="74">
        <v>3.75</v>
      </c>
      <c r="Q15" s="75">
        <v>147.91903</v>
      </c>
      <c r="R15" s="77">
        <v>103.0</v>
      </c>
      <c r="S15" s="75">
        <v>1549.937924</v>
      </c>
      <c r="T15" s="72">
        <v>0.0013</v>
      </c>
      <c r="U15" s="72">
        <v>0.0015</v>
      </c>
      <c r="V15" s="35" t="s">
        <v>107</v>
      </c>
      <c r="W15" s="35">
        <v>26.0</v>
      </c>
      <c r="X15" s="35">
        <v>22.0</v>
      </c>
      <c r="Y15" s="72">
        <v>0.0124</v>
      </c>
      <c r="Z15" s="35">
        <v>1.13</v>
      </c>
      <c r="AA15" s="35" t="s">
        <v>89</v>
      </c>
      <c r="AB15" s="35" t="s">
        <v>159</v>
      </c>
      <c r="AC15" s="35">
        <v>32.1</v>
      </c>
      <c r="AD15" s="78">
        <v>43129.0</v>
      </c>
      <c r="AE15" s="35">
        <v>7.42</v>
      </c>
      <c r="AF15" s="35">
        <v>2.49</v>
      </c>
      <c r="AG15" s="78">
        <v>45643.0</v>
      </c>
      <c r="AH15" s="35">
        <v>0.2422</v>
      </c>
      <c r="AI15" s="35" t="s">
        <v>140</v>
      </c>
      <c r="AJ15" s="35" t="s">
        <v>134</v>
      </c>
      <c r="AK15" s="35" t="s">
        <v>149</v>
      </c>
      <c r="AL15" s="35">
        <v>1010.0</v>
      </c>
      <c r="AM15" s="35" t="s">
        <v>94</v>
      </c>
      <c r="AN15" s="35" t="s">
        <v>94</v>
      </c>
      <c r="AO15" s="35" t="s">
        <v>94</v>
      </c>
      <c r="AP15" s="35" t="s">
        <v>94</v>
      </c>
      <c r="AQ15" s="35" t="s">
        <v>94</v>
      </c>
      <c r="AR15" s="35" t="s">
        <v>94</v>
      </c>
      <c r="AS15" s="35" t="s">
        <v>94</v>
      </c>
      <c r="AT15" s="89" t="s">
        <v>160</v>
      </c>
      <c r="AU15" s="35" t="s">
        <v>152</v>
      </c>
      <c r="AV15" s="35" t="s">
        <v>100</v>
      </c>
      <c r="AW15" s="35" t="s">
        <v>153</v>
      </c>
      <c r="AX15" s="91"/>
    </row>
    <row r="16">
      <c r="A16" s="35">
        <v>12.0</v>
      </c>
      <c r="B16" s="66" t="s">
        <v>162</v>
      </c>
      <c r="C16" s="81" t="str">
        <f t="shared" si="1"/>
        <v>View</v>
      </c>
      <c r="D16" s="35" t="s">
        <v>163</v>
      </c>
      <c r="E16" s="70">
        <v>0.9987</v>
      </c>
      <c r="F16" s="84" t="str">
        <f t="shared" si="2"/>
        <v>Large Growth</v>
      </c>
      <c r="G16" s="72">
        <v>0.0045</v>
      </c>
      <c r="H16" s="73">
        <v>0.1171</v>
      </c>
      <c r="I16" s="73">
        <v>0.0664</v>
      </c>
      <c r="J16" s="73">
        <v>0.2828</v>
      </c>
      <c r="K16" s="73">
        <v>0.8215</v>
      </c>
      <c r="L16" s="73">
        <v>0.3709</v>
      </c>
      <c r="M16" s="73">
        <v>0.9844</v>
      </c>
      <c r="N16" s="74">
        <v>0.6397</v>
      </c>
      <c r="O16" s="73">
        <v>0.3709</v>
      </c>
      <c r="P16" s="74">
        <v>2.75</v>
      </c>
      <c r="Q16" s="75">
        <v>9.852003</v>
      </c>
      <c r="R16" s="77">
        <v>51.0</v>
      </c>
      <c r="S16" s="75">
        <v>360.266537</v>
      </c>
      <c r="T16" s="72">
        <v>0.0024</v>
      </c>
      <c r="U16" s="72">
        <v>0.0026</v>
      </c>
      <c r="V16" s="35" t="s">
        <v>107</v>
      </c>
      <c r="W16" s="35">
        <v>12.0</v>
      </c>
      <c r="X16" s="35">
        <v>25.0</v>
      </c>
      <c r="Y16" s="72">
        <v>0.0124</v>
      </c>
      <c r="Z16" s="35">
        <v>1.07</v>
      </c>
      <c r="AA16" s="35" t="s">
        <v>89</v>
      </c>
      <c r="AB16" s="35" t="s">
        <v>90</v>
      </c>
      <c r="AC16" s="35">
        <v>26.77</v>
      </c>
      <c r="AD16" s="78">
        <v>42675.0</v>
      </c>
      <c r="AE16" s="35">
        <v>8.67</v>
      </c>
      <c r="AF16" s="35">
        <v>8.67</v>
      </c>
      <c r="AG16" s="78">
        <v>45649.0</v>
      </c>
      <c r="AH16" s="35">
        <v>0.3546</v>
      </c>
      <c r="AI16" s="35" t="s">
        <v>140</v>
      </c>
      <c r="AJ16" s="35" t="s">
        <v>92</v>
      </c>
      <c r="AK16" s="35" t="s">
        <v>149</v>
      </c>
      <c r="AL16" s="35">
        <v>1010.0</v>
      </c>
      <c r="AM16" s="35" t="s">
        <v>94</v>
      </c>
      <c r="AN16" s="35" t="s">
        <v>94</v>
      </c>
      <c r="AO16" s="35" t="s">
        <v>94</v>
      </c>
      <c r="AP16" s="35" t="s">
        <v>94</v>
      </c>
      <c r="AQ16" s="35" t="s">
        <v>94</v>
      </c>
      <c r="AR16" s="35" t="s">
        <v>94</v>
      </c>
      <c r="AS16" s="35" t="s">
        <v>94</v>
      </c>
      <c r="AT16" s="89" t="s">
        <v>164</v>
      </c>
      <c r="AU16" s="35" t="s">
        <v>152</v>
      </c>
      <c r="AV16" s="35" t="s">
        <v>100</v>
      </c>
      <c r="AW16" s="35" t="s">
        <v>153</v>
      </c>
      <c r="AX16" s="91"/>
    </row>
    <row r="17">
      <c r="A17" s="35">
        <v>13.0</v>
      </c>
      <c r="B17" s="66" t="s">
        <v>165</v>
      </c>
      <c r="C17" s="81" t="str">
        <f t="shared" si="1"/>
        <v>View</v>
      </c>
      <c r="D17" s="35" t="s">
        <v>166</v>
      </c>
      <c r="E17" s="70">
        <v>0.9828</v>
      </c>
      <c r="F17" s="84" t="str">
        <f t="shared" si="2"/>
        <v>Large Growth</v>
      </c>
      <c r="G17" s="72">
        <v>0.0015</v>
      </c>
      <c r="H17" s="73">
        <v>0.0779</v>
      </c>
      <c r="I17" s="73">
        <v>0.0403</v>
      </c>
      <c r="J17" s="73">
        <v>0.2177</v>
      </c>
      <c r="K17" s="73">
        <v>0.8846</v>
      </c>
      <c r="L17" s="73">
        <v>0.2986</v>
      </c>
      <c r="M17" s="73">
        <v>1.3171</v>
      </c>
      <c r="N17" s="74">
        <v>0.7901</v>
      </c>
      <c r="O17" s="73">
        <v>0.3061</v>
      </c>
      <c r="P17" s="74">
        <v>4.41</v>
      </c>
      <c r="Q17" s="75">
        <v>270.091807</v>
      </c>
      <c r="R17" s="77">
        <v>139.0</v>
      </c>
      <c r="S17" s="75">
        <v>595.934617</v>
      </c>
      <c r="T17" s="72">
        <v>0.004</v>
      </c>
      <c r="U17" s="72">
        <v>0.0039</v>
      </c>
      <c r="V17" s="35" t="s">
        <v>107</v>
      </c>
      <c r="W17" s="35">
        <v>41.0</v>
      </c>
      <c r="X17" s="35">
        <v>15.0</v>
      </c>
      <c r="Y17" s="72">
        <v>0.0134</v>
      </c>
      <c r="Z17" s="35">
        <v>1.14</v>
      </c>
      <c r="AA17" s="35" t="s">
        <v>89</v>
      </c>
      <c r="AB17" s="35" t="s">
        <v>168</v>
      </c>
      <c r="AC17" s="35">
        <v>31.33</v>
      </c>
      <c r="AD17" s="78">
        <v>43844.0</v>
      </c>
      <c r="AE17" s="35">
        <v>5.47</v>
      </c>
      <c r="AF17" s="35">
        <v>0.25</v>
      </c>
      <c r="AG17" s="78">
        <v>45824.0</v>
      </c>
      <c r="AH17" s="35">
        <v>0.0411</v>
      </c>
      <c r="AI17" s="35" t="s">
        <v>91</v>
      </c>
      <c r="AJ17" s="35" t="s">
        <v>134</v>
      </c>
      <c r="AK17" s="35" t="s">
        <v>149</v>
      </c>
      <c r="AL17" s="35">
        <v>1010.0</v>
      </c>
      <c r="AM17" s="35" t="s">
        <v>94</v>
      </c>
      <c r="AN17" s="35" t="s">
        <v>94</v>
      </c>
      <c r="AO17" s="35" t="s">
        <v>94</v>
      </c>
      <c r="AP17" s="35" t="s">
        <v>94</v>
      </c>
      <c r="AQ17" s="35" t="s">
        <v>94</v>
      </c>
      <c r="AR17" s="35" t="s">
        <v>94</v>
      </c>
      <c r="AS17" s="35" t="s">
        <v>94</v>
      </c>
      <c r="AT17" s="89" t="s">
        <v>169</v>
      </c>
      <c r="AU17" s="35" t="s">
        <v>152</v>
      </c>
      <c r="AV17" s="35" t="s">
        <v>100</v>
      </c>
      <c r="AW17" s="35" t="s">
        <v>153</v>
      </c>
      <c r="AX17" s="91"/>
    </row>
    <row r="18">
      <c r="A18" s="35">
        <v>14.0</v>
      </c>
      <c r="B18" s="66" t="s">
        <v>149</v>
      </c>
      <c r="C18" s="81" t="str">
        <f t="shared" si="1"/>
        <v>View</v>
      </c>
      <c r="D18" s="35" t="s">
        <v>170</v>
      </c>
      <c r="E18" s="70">
        <v>0.9353</v>
      </c>
      <c r="F18" s="84" t="str">
        <f t="shared" si="2"/>
        <v>Large Growth</v>
      </c>
      <c r="G18" s="72">
        <v>0.0018</v>
      </c>
      <c r="H18" s="73">
        <v>0.0777</v>
      </c>
      <c r="I18" s="73">
        <v>0.0574</v>
      </c>
      <c r="J18" s="73">
        <v>0.2337</v>
      </c>
      <c r="K18" s="73">
        <v>0.8023</v>
      </c>
      <c r="L18" s="73">
        <v>0.3272</v>
      </c>
      <c r="M18" s="73">
        <v>1.1574</v>
      </c>
      <c r="N18" s="74">
        <v>0.7199</v>
      </c>
      <c r="O18" s="73">
        <v>0.3272</v>
      </c>
      <c r="P18" s="74">
        <v>3.67</v>
      </c>
      <c r="Q18" s="75">
        <v>-306.009515</v>
      </c>
      <c r="R18" s="77">
        <v>393.0</v>
      </c>
      <c r="S18" s="75">
        <v>113052.7901</v>
      </c>
      <c r="T18" s="72">
        <v>0.004</v>
      </c>
      <c r="U18" s="72">
        <v>0.0041</v>
      </c>
      <c r="V18" s="35" t="s">
        <v>145</v>
      </c>
      <c r="W18" s="35">
        <v>30.0</v>
      </c>
      <c r="X18" s="35">
        <v>30.0</v>
      </c>
      <c r="Y18" s="72">
        <v>0.013</v>
      </c>
      <c r="Z18" s="35">
        <v>1.14</v>
      </c>
      <c r="AA18" s="35" t="s">
        <v>89</v>
      </c>
      <c r="AB18" s="35" t="s">
        <v>171</v>
      </c>
      <c r="AC18" s="35">
        <v>37.31</v>
      </c>
      <c r="AD18" s="78">
        <v>36668.0</v>
      </c>
      <c r="AE18" s="35">
        <v>12.92</v>
      </c>
      <c r="AF18" s="35">
        <v>0.25</v>
      </c>
      <c r="AG18" s="78">
        <v>45824.0</v>
      </c>
      <c r="AH18" s="35">
        <v>0.3944</v>
      </c>
      <c r="AI18" s="35" t="s">
        <v>91</v>
      </c>
      <c r="AJ18" s="35" t="s">
        <v>92</v>
      </c>
      <c r="AK18" s="35" t="s">
        <v>149</v>
      </c>
      <c r="AL18" s="35">
        <v>1010.0</v>
      </c>
      <c r="AM18" s="35" t="s">
        <v>94</v>
      </c>
      <c r="AN18" s="35" t="s">
        <v>94</v>
      </c>
      <c r="AO18" s="35" t="s">
        <v>94</v>
      </c>
      <c r="AP18" s="35" t="s">
        <v>94</v>
      </c>
      <c r="AQ18" s="35" t="s">
        <v>94</v>
      </c>
      <c r="AR18" s="35" t="s">
        <v>94</v>
      </c>
      <c r="AS18" s="35" t="s">
        <v>94</v>
      </c>
      <c r="AT18" s="89" t="s">
        <v>172</v>
      </c>
      <c r="AU18" s="35" t="s">
        <v>152</v>
      </c>
      <c r="AV18" s="35" t="s">
        <v>100</v>
      </c>
      <c r="AW18" s="35" t="s">
        <v>153</v>
      </c>
      <c r="AX18" s="91"/>
    </row>
    <row r="19">
      <c r="A19" s="35">
        <v>15.0</v>
      </c>
      <c r="B19" s="66" t="s">
        <v>135</v>
      </c>
      <c r="C19" s="81" t="str">
        <f t="shared" si="1"/>
        <v>View</v>
      </c>
      <c r="D19" s="35" t="s">
        <v>173</v>
      </c>
      <c r="E19" s="70">
        <v>0.941</v>
      </c>
      <c r="F19" s="84" t="str">
        <f t="shared" si="2"/>
        <v>Large Value</v>
      </c>
      <c r="G19" s="72">
        <v>0.0047</v>
      </c>
      <c r="H19" s="73">
        <v>0.1045</v>
      </c>
      <c r="I19" s="73">
        <v>0.0656</v>
      </c>
      <c r="J19" s="73">
        <v>0.156</v>
      </c>
      <c r="K19" s="73">
        <v>0.5617</v>
      </c>
      <c r="L19" s="73">
        <v>0.1837</v>
      </c>
      <c r="M19" s="73">
        <v>0.9819</v>
      </c>
      <c r="N19" s="74">
        <v>0.9891</v>
      </c>
      <c r="O19" s="73">
        <v>0.1837</v>
      </c>
      <c r="P19" s="74">
        <v>5.39</v>
      </c>
      <c r="Q19" s="75">
        <v>93.751244</v>
      </c>
      <c r="R19" s="77">
        <v>53.0</v>
      </c>
      <c r="S19" s="75">
        <v>409.382819</v>
      </c>
      <c r="T19" s="72">
        <v>0.0234</v>
      </c>
      <c r="U19" s="72">
        <v>0.0216</v>
      </c>
      <c r="V19" s="35" t="s">
        <v>88</v>
      </c>
      <c r="W19" s="35">
        <v>3.0</v>
      </c>
      <c r="X19" s="35">
        <v>4.0</v>
      </c>
      <c r="Y19" s="72">
        <v>0.008</v>
      </c>
      <c r="Z19" s="35">
        <v>0.74</v>
      </c>
      <c r="AA19" s="35" t="s">
        <v>89</v>
      </c>
      <c r="AB19" s="35" t="s">
        <v>90</v>
      </c>
      <c r="AC19" s="35">
        <v>18.72</v>
      </c>
      <c r="AD19" s="78">
        <v>43962.0</v>
      </c>
      <c r="AE19" s="35">
        <v>5.14</v>
      </c>
      <c r="AF19" s="35">
        <v>1.5</v>
      </c>
      <c r="AG19" s="78">
        <v>45868.0</v>
      </c>
      <c r="AH19" s="35">
        <v>0.1545</v>
      </c>
      <c r="AI19" s="35" t="s">
        <v>176</v>
      </c>
      <c r="AJ19" s="35" t="s">
        <v>92</v>
      </c>
      <c r="AK19" s="35" t="s">
        <v>177</v>
      </c>
      <c r="AL19" s="35">
        <v>1020.0</v>
      </c>
      <c r="AM19" s="35" t="s">
        <v>94</v>
      </c>
      <c r="AN19" s="35" t="s">
        <v>94</v>
      </c>
      <c r="AO19" s="35" t="s">
        <v>94</v>
      </c>
      <c r="AP19" s="35" t="s">
        <v>94</v>
      </c>
      <c r="AQ19" s="35" t="s">
        <v>94</v>
      </c>
      <c r="AR19" s="35" t="s">
        <v>94</v>
      </c>
      <c r="AS19" s="35" t="s">
        <v>94</v>
      </c>
      <c r="AT19" s="89" t="s">
        <v>178</v>
      </c>
      <c r="AU19" s="35" t="s">
        <v>179</v>
      </c>
      <c r="AV19" s="35" t="s">
        <v>100</v>
      </c>
      <c r="AW19" s="35" t="s">
        <v>180</v>
      </c>
      <c r="AX19" s="91"/>
    </row>
    <row r="20">
      <c r="A20" s="35">
        <v>16.0</v>
      </c>
      <c r="B20" s="66" t="s">
        <v>181</v>
      </c>
      <c r="C20" s="81" t="str">
        <f t="shared" si="1"/>
        <v>View</v>
      </c>
      <c r="D20" s="35" t="s">
        <v>182</v>
      </c>
      <c r="E20" s="70">
        <v>0.9248</v>
      </c>
      <c r="F20" s="84" t="str">
        <f t="shared" si="2"/>
        <v>Large Value</v>
      </c>
      <c r="G20" s="72">
        <v>0.011</v>
      </c>
      <c r="H20" s="73">
        <v>0.0197</v>
      </c>
      <c r="I20" s="73">
        <v>-0.0222</v>
      </c>
      <c r="J20" s="73">
        <v>0.0643</v>
      </c>
      <c r="K20" s="73">
        <v>0.5922</v>
      </c>
      <c r="L20" s="73">
        <v>0.1974</v>
      </c>
      <c r="M20" s="73">
        <v>1.3191</v>
      </c>
      <c r="N20" s="74">
        <v>1.1256</v>
      </c>
      <c r="O20" s="73">
        <v>0.1974</v>
      </c>
      <c r="P20" s="74">
        <v>6.77</v>
      </c>
      <c r="Q20" s="75">
        <v>-46.723909</v>
      </c>
      <c r="R20" s="77">
        <v>31.0</v>
      </c>
      <c r="S20" s="75">
        <v>252.261041</v>
      </c>
      <c r="T20" s="72">
        <v>0.0</v>
      </c>
      <c r="U20" s="72">
        <v>0.0108</v>
      </c>
      <c r="V20" s="35" t="s">
        <v>107</v>
      </c>
      <c r="W20" s="35">
        <v>73.0</v>
      </c>
      <c r="X20" s="35">
        <v>2.0</v>
      </c>
      <c r="Y20" s="72">
        <v>0.0098</v>
      </c>
      <c r="Z20" s="35">
        <v>0.88</v>
      </c>
      <c r="AA20" s="35" t="s">
        <v>89</v>
      </c>
      <c r="AB20" s="35" t="s">
        <v>90</v>
      </c>
      <c r="AC20" s="35">
        <v>8.75</v>
      </c>
      <c r="AD20" s="78">
        <v>40641.0</v>
      </c>
      <c r="AE20" s="35">
        <v>14.24</v>
      </c>
      <c r="AF20" s="35">
        <v>14.24</v>
      </c>
      <c r="AG20" s="78">
        <v>45639.0</v>
      </c>
      <c r="AH20" s="35">
        <v>1.1963</v>
      </c>
      <c r="AI20" s="35" t="s">
        <v>140</v>
      </c>
      <c r="AJ20" s="35"/>
      <c r="AK20" s="35" t="s">
        <v>177</v>
      </c>
      <c r="AL20" s="35">
        <v>1020.0</v>
      </c>
      <c r="AM20" s="35" t="s">
        <v>94</v>
      </c>
      <c r="AN20" s="35" t="s">
        <v>94</v>
      </c>
      <c r="AO20" s="35" t="s">
        <v>94</v>
      </c>
      <c r="AP20" s="35" t="s">
        <v>94</v>
      </c>
      <c r="AQ20" s="35" t="s">
        <v>94</v>
      </c>
      <c r="AR20" s="35" t="s">
        <v>94</v>
      </c>
      <c r="AS20" s="35" t="s">
        <v>94</v>
      </c>
      <c r="AT20" s="89" t="s">
        <v>183</v>
      </c>
      <c r="AU20" s="35" t="s">
        <v>179</v>
      </c>
      <c r="AV20" s="35" t="s">
        <v>100</v>
      </c>
      <c r="AW20" s="35" t="s">
        <v>180</v>
      </c>
      <c r="AX20" s="91"/>
    </row>
    <row r="21">
      <c r="A21" s="35">
        <v>17.0</v>
      </c>
      <c r="B21" s="66" t="s">
        <v>185</v>
      </c>
      <c r="C21" s="81" t="str">
        <f t="shared" si="1"/>
        <v>View</v>
      </c>
      <c r="D21" s="35" t="s">
        <v>186</v>
      </c>
      <c r="E21" s="70">
        <v>0.8737</v>
      </c>
      <c r="F21" s="84" t="str">
        <f t="shared" si="2"/>
        <v>Large Value</v>
      </c>
      <c r="G21" s="72">
        <v>0.007</v>
      </c>
      <c r="H21" s="73">
        <v>0.0874</v>
      </c>
      <c r="I21" s="73">
        <v>0.0147</v>
      </c>
      <c r="J21" s="73">
        <v>0.144</v>
      </c>
      <c r="K21" s="73">
        <v>0.662</v>
      </c>
      <c r="L21" s="73">
        <v>0.3076</v>
      </c>
      <c r="M21" s="73">
        <v>0.9454</v>
      </c>
      <c r="N21" s="74">
        <v>0.7217</v>
      </c>
      <c r="O21" s="73">
        <v>0.3076</v>
      </c>
      <c r="P21" s="74">
        <v>3.22</v>
      </c>
      <c r="Q21" s="75">
        <v>-56.448413</v>
      </c>
      <c r="R21" s="77">
        <v>32.0</v>
      </c>
      <c r="S21" s="75">
        <v>1165.764778</v>
      </c>
      <c r="T21" s="72">
        <v>0.0078</v>
      </c>
      <c r="U21" s="72">
        <v>0.0107</v>
      </c>
      <c r="V21" s="35" t="s">
        <v>107</v>
      </c>
      <c r="W21" s="35">
        <v>5.0</v>
      </c>
      <c r="X21" s="35">
        <v>1.0</v>
      </c>
      <c r="Y21" s="72">
        <v>0.0112</v>
      </c>
      <c r="Z21" s="35">
        <v>0.95</v>
      </c>
      <c r="AA21" s="35" t="s">
        <v>89</v>
      </c>
      <c r="AB21" s="35" t="s">
        <v>90</v>
      </c>
      <c r="AC21" s="35">
        <v>15.35</v>
      </c>
      <c r="AD21" s="78">
        <v>30741.0</v>
      </c>
      <c r="AE21" s="35">
        <v>19.51</v>
      </c>
      <c r="AF21" s="35">
        <v>11.5</v>
      </c>
      <c r="AG21" s="78">
        <v>45833.0</v>
      </c>
      <c r="AH21" s="35">
        <v>0.82</v>
      </c>
      <c r="AI21" s="35" t="s">
        <v>121</v>
      </c>
      <c r="AJ21" s="35"/>
      <c r="AK21" s="35" t="s">
        <v>177</v>
      </c>
      <c r="AL21" s="35">
        <v>1020.0</v>
      </c>
      <c r="AM21" s="35" t="s">
        <v>94</v>
      </c>
      <c r="AN21" s="35" t="s">
        <v>94</v>
      </c>
      <c r="AO21" s="35" t="s">
        <v>94</v>
      </c>
      <c r="AP21" s="35" t="s">
        <v>94</v>
      </c>
      <c r="AQ21" s="35" t="s">
        <v>94</v>
      </c>
      <c r="AR21" s="35" t="s">
        <v>94</v>
      </c>
      <c r="AS21" s="35" t="s">
        <v>94</v>
      </c>
      <c r="AT21" s="89" t="s">
        <v>187</v>
      </c>
      <c r="AU21" s="35" t="s">
        <v>179</v>
      </c>
      <c r="AV21" s="35" t="s">
        <v>100</v>
      </c>
      <c r="AW21" s="35" t="s">
        <v>180</v>
      </c>
      <c r="AX21" s="91"/>
    </row>
    <row r="22">
      <c r="A22" s="35">
        <v>18.0</v>
      </c>
      <c r="B22" s="66" t="s">
        <v>188</v>
      </c>
      <c r="C22" s="81" t="str">
        <f t="shared" si="1"/>
        <v>View</v>
      </c>
      <c r="D22" s="35" t="s">
        <v>189</v>
      </c>
      <c r="E22" s="70">
        <v>0.8592</v>
      </c>
      <c r="F22" s="84" t="str">
        <f t="shared" si="2"/>
        <v>Large Value</v>
      </c>
      <c r="G22" s="72">
        <v>0.0078</v>
      </c>
      <c r="H22" s="73">
        <v>0.0694</v>
      </c>
      <c r="I22" s="73">
        <v>0.0437</v>
      </c>
      <c r="J22" s="73">
        <v>0.1636</v>
      </c>
      <c r="K22" s="73">
        <v>0.591</v>
      </c>
      <c r="L22" s="73">
        <v>0.2035</v>
      </c>
      <c r="M22" s="73">
        <v>1.1563</v>
      </c>
      <c r="N22" s="74">
        <v>1.0077</v>
      </c>
      <c r="O22" s="73">
        <v>0.2035</v>
      </c>
      <c r="P22" s="74">
        <v>5.86</v>
      </c>
      <c r="Q22" s="75">
        <v>9.90387</v>
      </c>
      <c r="R22" s="77">
        <v>100.0</v>
      </c>
      <c r="S22" s="75">
        <v>1731.311467</v>
      </c>
      <c r="T22" s="72">
        <v>0.0153</v>
      </c>
      <c r="U22" s="72">
        <v>0.0149</v>
      </c>
      <c r="V22" s="35" t="s">
        <v>107</v>
      </c>
      <c r="W22" s="35">
        <v>2.0</v>
      </c>
      <c r="X22" s="35">
        <v>2.0</v>
      </c>
      <c r="Y22" s="72">
        <v>0.0099</v>
      </c>
      <c r="Z22" s="35">
        <v>0.9</v>
      </c>
      <c r="AA22" s="35" t="s">
        <v>89</v>
      </c>
      <c r="AB22" s="35" t="s">
        <v>90</v>
      </c>
      <c r="AC22" s="35">
        <v>21.51</v>
      </c>
      <c r="AD22" s="78">
        <v>38903.0</v>
      </c>
      <c r="AE22" s="35">
        <v>10.35</v>
      </c>
      <c r="AF22" s="35">
        <v>10.35</v>
      </c>
      <c r="AG22" s="78">
        <v>45870.0</v>
      </c>
      <c r="AH22" s="35">
        <v>0.0304</v>
      </c>
      <c r="AI22" s="35" t="s">
        <v>176</v>
      </c>
      <c r="AJ22" s="35"/>
      <c r="AK22" s="35" t="s">
        <v>177</v>
      </c>
      <c r="AL22" s="35">
        <v>1020.0</v>
      </c>
      <c r="AM22" s="35" t="s">
        <v>94</v>
      </c>
      <c r="AN22" s="35" t="s">
        <v>94</v>
      </c>
      <c r="AO22" s="35" t="s">
        <v>94</v>
      </c>
      <c r="AP22" s="35" t="s">
        <v>94</v>
      </c>
      <c r="AQ22" s="35" t="s">
        <v>94</v>
      </c>
      <c r="AR22" s="35" t="s">
        <v>94</v>
      </c>
      <c r="AS22" s="35" t="s">
        <v>94</v>
      </c>
      <c r="AT22" s="89" t="s">
        <v>190</v>
      </c>
      <c r="AU22" s="35" t="s">
        <v>179</v>
      </c>
      <c r="AV22" s="35" t="s">
        <v>100</v>
      </c>
      <c r="AW22" s="35" t="s">
        <v>180</v>
      </c>
      <c r="AX22" s="91"/>
    </row>
    <row r="23">
      <c r="A23" s="35">
        <v>19.0</v>
      </c>
      <c r="B23" s="66" t="s">
        <v>191</v>
      </c>
      <c r="C23" s="81" t="str">
        <f t="shared" si="1"/>
        <v>View</v>
      </c>
      <c r="D23" s="35" t="s">
        <v>192</v>
      </c>
      <c r="E23" s="70">
        <v>0.8396</v>
      </c>
      <c r="F23" s="84" t="str">
        <f t="shared" si="2"/>
        <v>Large Value</v>
      </c>
      <c r="G23" s="72">
        <v>0.0059</v>
      </c>
      <c r="H23" s="73">
        <v>0.0724</v>
      </c>
      <c r="I23" s="73">
        <v>-0.0062</v>
      </c>
      <c r="J23" s="73">
        <v>0.1259</v>
      </c>
      <c r="K23" s="73">
        <v>0.6555</v>
      </c>
      <c r="L23" s="73">
        <v>0.3048</v>
      </c>
      <c r="M23" s="73">
        <v>0.9885</v>
      </c>
      <c r="N23" s="74">
        <v>0.7328</v>
      </c>
      <c r="O23" s="73">
        <v>0.3048</v>
      </c>
      <c r="P23" s="74">
        <v>3.38</v>
      </c>
      <c r="Q23" s="75">
        <v>81.295225</v>
      </c>
      <c r="R23" s="77">
        <v>29.0</v>
      </c>
      <c r="S23" s="75">
        <v>739.830802</v>
      </c>
      <c r="T23" s="72">
        <v>0.0</v>
      </c>
      <c r="U23" s="72">
        <v>0.0079</v>
      </c>
      <c r="V23" s="35" t="s">
        <v>107</v>
      </c>
      <c r="W23" s="35">
        <v>12.0</v>
      </c>
      <c r="X23" s="35">
        <v>1.0</v>
      </c>
      <c r="Y23" s="72">
        <v>0.0115</v>
      </c>
      <c r="Z23" s="35">
        <v>0.97</v>
      </c>
      <c r="AA23" s="35" t="s">
        <v>89</v>
      </c>
      <c r="AB23" s="35" t="s">
        <v>90</v>
      </c>
      <c r="AC23" s="35">
        <v>17.67</v>
      </c>
      <c r="AD23" s="78">
        <v>42746.0</v>
      </c>
      <c r="AE23" s="35">
        <v>8.47</v>
      </c>
      <c r="AF23" s="35">
        <v>8.47</v>
      </c>
      <c r="AG23" s="78">
        <v>45653.0</v>
      </c>
      <c r="AH23" s="35">
        <v>0.3589</v>
      </c>
      <c r="AI23" s="35" t="s">
        <v>140</v>
      </c>
      <c r="AJ23" s="35" t="s">
        <v>134</v>
      </c>
      <c r="AK23" s="35" t="s">
        <v>177</v>
      </c>
      <c r="AL23" s="35">
        <v>1020.0</v>
      </c>
      <c r="AM23" s="35" t="s">
        <v>94</v>
      </c>
      <c r="AN23" s="35" t="s">
        <v>94</v>
      </c>
      <c r="AO23" s="35" t="s">
        <v>94</v>
      </c>
      <c r="AP23" s="35" t="s">
        <v>94</v>
      </c>
      <c r="AQ23" s="35" t="s">
        <v>94</v>
      </c>
      <c r="AR23" s="35" t="s">
        <v>94</v>
      </c>
      <c r="AS23" s="35" t="s">
        <v>94</v>
      </c>
      <c r="AT23" s="89" t="s">
        <v>194</v>
      </c>
      <c r="AU23" s="35" t="s">
        <v>179</v>
      </c>
      <c r="AV23" s="35" t="s">
        <v>100</v>
      </c>
      <c r="AW23" s="35" t="s">
        <v>180</v>
      </c>
      <c r="AX23" s="91"/>
    </row>
    <row r="24">
      <c r="A24" s="35">
        <v>20.0</v>
      </c>
      <c r="B24" s="66" t="s">
        <v>196</v>
      </c>
      <c r="C24" s="81" t="str">
        <f t="shared" si="1"/>
        <v>View</v>
      </c>
      <c r="D24" s="35" t="s">
        <v>197</v>
      </c>
      <c r="E24" s="70">
        <v>0.7915</v>
      </c>
      <c r="F24" s="84" t="str">
        <f t="shared" si="2"/>
        <v>Large Value</v>
      </c>
      <c r="G24" s="72">
        <v>8.0E-4</v>
      </c>
      <c r="H24" s="73">
        <v>0.0589</v>
      </c>
      <c r="I24" s="73">
        <v>0.0204</v>
      </c>
      <c r="J24" s="73">
        <v>0.1434</v>
      </c>
      <c r="K24" s="73">
        <v>0.5442</v>
      </c>
      <c r="L24" s="73">
        <v>0.2356</v>
      </c>
      <c r="M24" s="73">
        <v>1.0269</v>
      </c>
      <c r="N24" s="74">
        <v>0.8763</v>
      </c>
      <c r="O24" s="73">
        <v>0.2356</v>
      </c>
      <c r="P24" s="74">
        <v>4.51</v>
      </c>
      <c r="Q24" s="75">
        <v>64.775994</v>
      </c>
      <c r="R24" s="77">
        <v>501.0</v>
      </c>
      <c r="S24" s="75">
        <v>1168.515818</v>
      </c>
      <c r="T24" s="72">
        <v>0.0147</v>
      </c>
      <c r="U24" s="72">
        <v>0.0139</v>
      </c>
      <c r="V24" s="35" t="s">
        <v>107</v>
      </c>
      <c r="W24" s="35">
        <v>5.0</v>
      </c>
      <c r="X24" s="35">
        <v>5.0</v>
      </c>
      <c r="Y24" s="72">
        <v>0.0099</v>
      </c>
      <c r="Z24" s="35">
        <v>0.97</v>
      </c>
      <c r="AA24" s="35" t="s">
        <v>89</v>
      </c>
      <c r="AB24" s="35" t="s">
        <v>90</v>
      </c>
      <c r="AC24" s="35">
        <v>22.88</v>
      </c>
      <c r="AD24" s="78">
        <v>39136.0</v>
      </c>
      <c r="AE24" s="35">
        <v>4.68</v>
      </c>
      <c r="AF24" s="35">
        <v>4.01</v>
      </c>
      <c r="AG24" s="78">
        <v>45833.0</v>
      </c>
      <c r="AH24" s="35">
        <v>0.23</v>
      </c>
      <c r="AI24" s="35" t="s">
        <v>91</v>
      </c>
      <c r="AJ24" s="35" t="s">
        <v>92</v>
      </c>
      <c r="AK24" s="35" t="s">
        <v>177</v>
      </c>
      <c r="AL24" s="35">
        <v>1020.0</v>
      </c>
      <c r="AM24" s="35" t="s">
        <v>94</v>
      </c>
      <c r="AN24" s="35" t="s">
        <v>94</v>
      </c>
      <c r="AO24" s="35" t="s">
        <v>94</v>
      </c>
      <c r="AP24" s="35" t="s">
        <v>94</v>
      </c>
      <c r="AQ24" s="35" t="s">
        <v>94</v>
      </c>
      <c r="AR24" s="35" t="s">
        <v>94</v>
      </c>
      <c r="AS24" s="35" t="s">
        <v>94</v>
      </c>
      <c r="AT24" s="89" t="s">
        <v>200</v>
      </c>
      <c r="AU24" s="35" t="s">
        <v>179</v>
      </c>
      <c r="AV24" s="35" t="s">
        <v>100</v>
      </c>
      <c r="AW24" s="35" t="s">
        <v>180</v>
      </c>
      <c r="AX24" s="91"/>
    </row>
    <row r="25">
      <c r="A25" s="35">
        <v>21.0</v>
      </c>
      <c r="B25" s="66" t="s">
        <v>177</v>
      </c>
      <c r="C25" s="81" t="str">
        <f t="shared" si="1"/>
        <v>View</v>
      </c>
      <c r="D25" s="35" t="s">
        <v>201</v>
      </c>
      <c r="E25" s="70">
        <v>0.3981</v>
      </c>
      <c r="F25" s="84" t="str">
        <f t="shared" si="2"/>
        <v>Large Value</v>
      </c>
      <c r="G25" s="72">
        <v>0.0018</v>
      </c>
      <c r="H25" s="73">
        <v>0.0503</v>
      </c>
      <c r="I25" s="73">
        <v>0.0046</v>
      </c>
      <c r="J25" s="73">
        <v>0.083</v>
      </c>
      <c r="K25" s="73">
        <v>0.331</v>
      </c>
      <c r="L25" s="73">
        <v>0.1903</v>
      </c>
      <c r="M25" s="73">
        <v>0.8163</v>
      </c>
      <c r="N25" s="74">
        <v>0.7172</v>
      </c>
      <c r="O25" s="73">
        <v>0.1903</v>
      </c>
      <c r="P25" s="74">
        <v>4.42</v>
      </c>
      <c r="Q25" s="75">
        <v>-1885.049219</v>
      </c>
      <c r="R25" s="77">
        <v>878.0</v>
      </c>
      <c r="S25" s="75">
        <v>60856.51979</v>
      </c>
      <c r="T25" s="72">
        <v>0.0181</v>
      </c>
      <c r="U25" s="72">
        <v>0.0189</v>
      </c>
      <c r="V25" s="35" t="s">
        <v>145</v>
      </c>
      <c r="W25" s="35">
        <v>50.0</v>
      </c>
      <c r="X25" s="35">
        <v>60.0</v>
      </c>
      <c r="Y25" s="72">
        <v>0.0093</v>
      </c>
      <c r="Z25" s="35">
        <v>0.88</v>
      </c>
      <c r="AA25" s="35" t="s">
        <v>89</v>
      </c>
      <c r="AB25" s="35" t="s">
        <v>202</v>
      </c>
      <c r="AC25" s="35">
        <v>20.06</v>
      </c>
      <c r="AD25" s="78">
        <v>36668.0</v>
      </c>
      <c r="AE25" s="35">
        <v>12.92</v>
      </c>
      <c r="AF25" s="35">
        <v>0.25</v>
      </c>
      <c r="AG25" s="78">
        <v>45824.0</v>
      </c>
      <c r="AH25" s="35">
        <v>0.8368</v>
      </c>
      <c r="AI25" s="35" t="s">
        <v>91</v>
      </c>
      <c r="AJ25" s="35" t="s">
        <v>92</v>
      </c>
      <c r="AK25" s="35" t="s">
        <v>177</v>
      </c>
      <c r="AL25" s="35">
        <v>1020.0</v>
      </c>
      <c r="AM25" s="35" t="s">
        <v>94</v>
      </c>
      <c r="AN25" s="35" t="s">
        <v>94</v>
      </c>
      <c r="AO25" s="35" t="s">
        <v>94</v>
      </c>
      <c r="AP25" s="35" t="s">
        <v>94</v>
      </c>
      <c r="AQ25" s="35" t="s">
        <v>94</v>
      </c>
      <c r="AR25" s="35" t="s">
        <v>94</v>
      </c>
      <c r="AS25" s="35" t="s">
        <v>94</v>
      </c>
      <c r="AT25" s="89" t="s">
        <v>204</v>
      </c>
      <c r="AU25" s="35" t="s">
        <v>179</v>
      </c>
      <c r="AV25" s="35" t="s">
        <v>100</v>
      </c>
      <c r="AW25" s="35" t="s">
        <v>180</v>
      </c>
      <c r="AX25" s="91"/>
    </row>
    <row r="26">
      <c r="A26" s="35">
        <v>22.0</v>
      </c>
      <c r="B26" s="66" t="s">
        <v>205</v>
      </c>
      <c r="C26" s="81" t="str">
        <f t="shared" si="1"/>
        <v>View</v>
      </c>
      <c r="D26" s="35" t="s">
        <v>206</v>
      </c>
      <c r="E26" s="70">
        <v>0.926</v>
      </c>
      <c r="F26" s="84" t="str">
        <f t="shared" si="2"/>
        <v>Mid-Cap Blend</v>
      </c>
      <c r="G26" s="72">
        <v>0.015</v>
      </c>
      <c r="H26" s="73">
        <v>0.0801</v>
      </c>
      <c r="I26" s="73">
        <v>0.0365</v>
      </c>
      <c r="J26" s="73">
        <v>0.1454</v>
      </c>
      <c r="K26" s="73">
        <v>0.6738</v>
      </c>
      <c r="L26" s="73">
        <v>0.2074</v>
      </c>
      <c r="M26" s="73">
        <v>1.2642</v>
      </c>
      <c r="N26" s="74">
        <v>0.9776</v>
      </c>
      <c r="O26" s="73">
        <v>0.2074</v>
      </c>
      <c r="P26" s="74">
        <v>6.28</v>
      </c>
      <c r="Q26" s="75">
        <v>16.697917</v>
      </c>
      <c r="R26" s="77">
        <v>1462.0</v>
      </c>
      <c r="S26" s="75">
        <v>356.873411</v>
      </c>
      <c r="T26" s="72">
        <v>0.0</v>
      </c>
      <c r="U26" s="72">
        <v>0.0011</v>
      </c>
      <c r="V26" s="35" t="s">
        <v>107</v>
      </c>
      <c r="W26" s="35">
        <v>11.0</v>
      </c>
      <c r="X26" s="35">
        <v>1.0</v>
      </c>
      <c r="Y26" s="72">
        <v>0.0104</v>
      </c>
      <c r="Z26" s="35">
        <v>1.0</v>
      </c>
      <c r="AA26" s="35" t="s">
        <v>207</v>
      </c>
      <c r="AB26" s="35" t="s">
        <v>90</v>
      </c>
      <c r="AC26" s="35">
        <v>19.6</v>
      </c>
      <c r="AD26" s="78">
        <v>41425.0</v>
      </c>
      <c r="AE26" s="35">
        <v>12.09</v>
      </c>
      <c r="AF26" s="35">
        <v>12.09</v>
      </c>
      <c r="AG26" s="78">
        <v>45644.0</v>
      </c>
      <c r="AH26" s="35">
        <v>2.3825</v>
      </c>
      <c r="AI26" s="35" t="s">
        <v>140</v>
      </c>
      <c r="AJ26" s="35"/>
      <c r="AK26" s="35" t="s">
        <v>208</v>
      </c>
      <c r="AL26" s="35">
        <v>1030.0</v>
      </c>
      <c r="AM26" s="35" t="s">
        <v>94</v>
      </c>
      <c r="AN26" s="35" t="s">
        <v>94</v>
      </c>
      <c r="AO26" s="35" t="s">
        <v>94</v>
      </c>
      <c r="AP26" s="35" t="s">
        <v>94</v>
      </c>
      <c r="AQ26" s="35" t="s">
        <v>94</v>
      </c>
      <c r="AR26" s="35" t="s">
        <v>94</v>
      </c>
      <c r="AS26" s="35" t="s">
        <v>94</v>
      </c>
      <c r="AT26" s="89" t="s">
        <v>209</v>
      </c>
      <c r="AU26" s="35" t="s">
        <v>210</v>
      </c>
      <c r="AV26" s="35" t="s">
        <v>100</v>
      </c>
      <c r="AW26" s="35" t="s">
        <v>211</v>
      </c>
      <c r="AX26" s="91"/>
    </row>
    <row r="27">
      <c r="A27" s="35">
        <v>23.0</v>
      </c>
      <c r="B27" s="66" t="s">
        <v>212</v>
      </c>
      <c r="C27" s="81" t="str">
        <f t="shared" si="1"/>
        <v>View</v>
      </c>
      <c r="D27" s="35" t="s">
        <v>213</v>
      </c>
      <c r="E27" s="70">
        <v>0.6901</v>
      </c>
      <c r="F27" s="84" t="str">
        <f t="shared" si="2"/>
        <v>Mid-Cap Blend</v>
      </c>
      <c r="G27" s="72">
        <v>0.0033</v>
      </c>
      <c r="H27" s="73">
        <v>0.0482</v>
      </c>
      <c r="I27" s="73">
        <v>-0.0088</v>
      </c>
      <c r="J27" s="73">
        <v>0.111</v>
      </c>
      <c r="K27" s="73">
        <v>0.6549</v>
      </c>
      <c r="L27" s="73">
        <v>0.2791</v>
      </c>
      <c r="M27" s="73">
        <v>1.0848</v>
      </c>
      <c r="N27" s="74">
        <v>0.6463</v>
      </c>
      <c r="O27" s="73">
        <v>0.2791</v>
      </c>
      <c r="P27" s="74">
        <v>3.98</v>
      </c>
      <c r="Q27" s="75">
        <v>-430.175935</v>
      </c>
      <c r="R27" s="77">
        <v>80.0</v>
      </c>
      <c r="S27" s="75">
        <v>4132.623055</v>
      </c>
      <c r="T27" s="72">
        <v>0.0072</v>
      </c>
      <c r="U27" s="72">
        <v>0.0067</v>
      </c>
      <c r="V27" s="35" t="s">
        <v>107</v>
      </c>
      <c r="W27" s="35">
        <v>24.0</v>
      </c>
      <c r="X27" s="35">
        <v>2.0</v>
      </c>
      <c r="Y27" s="72">
        <v>0.0128</v>
      </c>
      <c r="Z27" s="35">
        <v>1.03</v>
      </c>
      <c r="AA27" s="35" t="s">
        <v>89</v>
      </c>
      <c r="AB27" s="35" t="s">
        <v>214</v>
      </c>
      <c r="AC27" s="35">
        <v>23.06</v>
      </c>
      <c r="AD27" s="78">
        <v>38414.0</v>
      </c>
      <c r="AE27" s="35">
        <v>18.1</v>
      </c>
      <c r="AF27" s="35">
        <v>4.84</v>
      </c>
      <c r="AG27" s="78">
        <v>45831.0</v>
      </c>
      <c r="AH27" s="35">
        <v>0.3132</v>
      </c>
      <c r="AI27" s="35" t="s">
        <v>91</v>
      </c>
      <c r="AJ27" s="35" t="s">
        <v>92</v>
      </c>
      <c r="AK27" s="35" t="s">
        <v>208</v>
      </c>
      <c r="AL27" s="35">
        <v>1030.0</v>
      </c>
      <c r="AM27" s="35" t="s">
        <v>94</v>
      </c>
      <c r="AN27" s="35" t="s">
        <v>94</v>
      </c>
      <c r="AO27" s="35" t="s">
        <v>94</v>
      </c>
      <c r="AP27" s="35" t="s">
        <v>94</v>
      </c>
      <c r="AQ27" s="35" t="s">
        <v>94</v>
      </c>
      <c r="AR27" s="35" t="s">
        <v>94</v>
      </c>
      <c r="AS27" s="35" t="s">
        <v>94</v>
      </c>
      <c r="AT27" s="89" t="s">
        <v>215</v>
      </c>
      <c r="AU27" s="35" t="s">
        <v>210</v>
      </c>
      <c r="AV27" s="35" t="s">
        <v>100</v>
      </c>
      <c r="AW27" s="35" t="s">
        <v>211</v>
      </c>
      <c r="AX27" s="91"/>
    </row>
    <row r="28">
      <c r="A28" s="35">
        <v>24.0</v>
      </c>
      <c r="B28" s="66" t="s">
        <v>217</v>
      </c>
      <c r="C28" s="81" t="str">
        <f t="shared" si="1"/>
        <v>View</v>
      </c>
      <c r="D28" s="35" t="s">
        <v>218</v>
      </c>
      <c r="E28" s="70">
        <v>0.6657</v>
      </c>
      <c r="F28" s="84" t="str">
        <f t="shared" si="2"/>
        <v>Mid-Cap Blend</v>
      </c>
      <c r="G28" s="72">
        <v>0.0101</v>
      </c>
      <c r="H28" s="73">
        <v>0.0641</v>
      </c>
      <c r="I28" s="73">
        <v>0.0087</v>
      </c>
      <c r="J28" s="73">
        <v>0.1213</v>
      </c>
      <c r="K28" s="73">
        <v>0.5651</v>
      </c>
      <c r="L28" s="73">
        <v>0.2953</v>
      </c>
      <c r="M28" s="73">
        <v>1.0331</v>
      </c>
      <c r="N28" s="74">
        <v>0.7164</v>
      </c>
      <c r="O28" s="73">
        <v>0.2953</v>
      </c>
      <c r="P28" s="74">
        <v>3.54</v>
      </c>
      <c r="Q28" s="75">
        <v>47.356167</v>
      </c>
      <c r="R28" s="77">
        <v>26.0</v>
      </c>
      <c r="S28" s="75">
        <v>232.946859</v>
      </c>
      <c r="T28" s="72">
        <v>0.0</v>
      </c>
      <c r="U28" s="72">
        <v>0.0011</v>
      </c>
      <c r="V28" s="35" t="s">
        <v>107</v>
      </c>
      <c r="W28" s="35">
        <v>18.0</v>
      </c>
      <c r="X28" s="35">
        <v>3.0</v>
      </c>
      <c r="Y28" s="72">
        <v>0.0116</v>
      </c>
      <c r="Z28" s="35">
        <v>1.09</v>
      </c>
      <c r="AA28" s="35" t="s">
        <v>89</v>
      </c>
      <c r="AB28" s="35" t="s">
        <v>219</v>
      </c>
      <c r="AC28" s="35">
        <v>20.14</v>
      </c>
      <c r="AD28" s="78">
        <v>43460.0</v>
      </c>
      <c r="AE28" s="35">
        <v>6.54</v>
      </c>
      <c r="AF28" s="35">
        <v>6.54</v>
      </c>
      <c r="AG28" s="78">
        <v>45652.0</v>
      </c>
      <c r="AH28" s="35">
        <v>0.058</v>
      </c>
      <c r="AI28" s="35" t="s">
        <v>140</v>
      </c>
      <c r="AJ28" s="35"/>
      <c r="AK28" s="35" t="s">
        <v>208</v>
      </c>
      <c r="AL28" s="35">
        <v>1030.0</v>
      </c>
      <c r="AM28" s="35" t="s">
        <v>94</v>
      </c>
      <c r="AN28" s="35" t="s">
        <v>94</v>
      </c>
      <c r="AO28" s="35" t="s">
        <v>94</v>
      </c>
      <c r="AP28" s="35" t="s">
        <v>94</v>
      </c>
      <c r="AQ28" s="35" t="s">
        <v>94</v>
      </c>
      <c r="AR28" s="35" t="s">
        <v>94</v>
      </c>
      <c r="AS28" s="35" t="s">
        <v>94</v>
      </c>
      <c r="AT28" s="89" t="s">
        <v>220</v>
      </c>
      <c r="AU28" s="35" t="s">
        <v>210</v>
      </c>
      <c r="AV28" s="35" t="s">
        <v>100</v>
      </c>
      <c r="AW28" s="35" t="s">
        <v>211</v>
      </c>
      <c r="AX28" s="91"/>
    </row>
    <row r="29">
      <c r="A29" s="35">
        <v>25.0</v>
      </c>
      <c r="B29" s="66" t="s">
        <v>221</v>
      </c>
      <c r="C29" s="81" t="str">
        <f t="shared" si="1"/>
        <v>View</v>
      </c>
      <c r="D29" s="35" t="s">
        <v>222</v>
      </c>
      <c r="E29" s="70">
        <v>0.5868</v>
      </c>
      <c r="F29" s="84" t="str">
        <f t="shared" si="2"/>
        <v>Mid-Cap Blend</v>
      </c>
      <c r="G29" s="72">
        <v>0.0013</v>
      </c>
      <c r="H29" s="73">
        <v>0.0509</v>
      </c>
      <c r="I29" s="73">
        <v>1.0E-4</v>
      </c>
      <c r="J29" s="73">
        <v>0.1427</v>
      </c>
      <c r="K29" s="73">
        <v>0.5453</v>
      </c>
      <c r="L29" s="73">
        <v>0.2579</v>
      </c>
      <c r="M29" s="73">
        <v>0.9679</v>
      </c>
      <c r="N29" s="74">
        <v>0.6095</v>
      </c>
      <c r="O29" s="73">
        <v>0.2579</v>
      </c>
      <c r="P29" s="74">
        <v>3.89</v>
      </c>
      <c r="Q29" s="75">
        <v>64.634558</v>
      </c>
      <c r="R29" s="77">
        <v>658.0</v>
      </c>
      <c r="S29" s="75">
        <v>1102.688939</v>
      </c>
      <c r="T29" s="72">
        <v>0.0077</v>
      </c>
      <c r="U29" s="72">
        <v>0.0092</v>
      </c>
      <c r="V29" s="35" t="s">
        <v>107</v>
      </c>
      <c r="W29" s="35">
        <v>11.0</v>
      </c>
      <c r="X29" s="35">
        <v>4.0</v>
      </c>
      <c r="Y29" s="72">
        <v>0.0129</v>
      </c>
      <c r="Z29" s="35">
        <v>1.06</v>
      </c>
      <c r="AA29" s="35" t="s">
        <v>89</v>
      </c>
      <c r="AB29" s="35" t="s">
        <v>219</v>
      </c>
      <c r="AC29" s="35">
        <v>23.73</v>
      </c>
      <c r="AD29" s="78">
        <v>43144.0</v>
      </c>
      <c r="AE29" s="35">
        <v>2.26</v>
      </c>
      <c r="AF29" s="35">
        <v>2.26</v>
      </c>
      <c r="AG29" s="78">
        <v>45828.0</v>
      </c>
      <c r="AH29" s="35">
        <v>0.5553</v>
      </c>
      <c r="AI29" s="35" t="s">
        <v>91</v>
      </c>
      <c r="AJ29" s="35" t="s">
        <v>134</v>
      </c>
      <c r="AK29" s="35" t="s">
        <v>208</v>
      </c>
      <c r="AL29" s="35">
        <v>1030.0</v>
      </c>
      <c r="AM29" s="35" t="s">
        <v>94</v>
      </c>
      <c r="AN29" s="35" t="s">
        <v>94</v>
      </c>
      <c r="AO29" s="35" t="s">
        <v>94</v>
      </c>
      <c r="AP29" s="35" t="s">
        <v>94</v>
      </c>
      <c r="AQ29" s="35" t="s">
        <v>94</v>
      </c>
      <c r="AR29" s="35" t="s">
        <v>94</v>
      </c>
      <c r="AS29" s="35" t="s">
        <v>94</v>
      </c>
      <c r="AT29" s="89" t="s">
        <v>224</v>
      </c>
      <c r="AU29" s="35" t="s">
        <v>210</v>
      </c>
      <c r="AV29" s="35" t="s">
        <v>100</v>
      </c>
      <c r="AW29" s="35" t="s">
        <v>211</v>
      </c>
      <c r="AX29" s="91"/>
    </row>
    <row r="30">
      <c r="A30" s="35">
        <v>26.0</v>
      </c>
      <c r="B30" s="66" t="s">
        <v>225</v>
      </c>
      <c r="C30" s="81" t="str">
        <f t="shared" si="1"/>
        <v>View</v>
      </c>
      <c r="D30" s="35" t="s">
        <v>226</v>
      </c>
      <c r="E30" s="70">
        <v>0.5686</v>
      </c>
      <c r="F30" s="84" t="str">
        <f t="shared" si="2"/>
        <v>Mid-Cap Blend</v>
      </c>
      <c r="G30" s="72">
        <v>0.0025</v>
      </c>
      <c r="H30" s="73">
        <v>0.0143</v>
      </c>
      <c r="I30" s="73">
        <v>-0.0135</v>
      </c>
      <c r="J30" s="73">
        <v>0.0023</v>
      </c>
      <c r="K30" s="73">
        <v>0.5148</v>
      </c>
      <c r="L30" s="73">
        <v>0.2473</v>
      </c>
      <c r="M30" s="73">
        <v>0.9961</v>
      </c>
      <c r="N30" s="74">
        <v>0.6778</v>
      </c>
      <c r="O30" s="73">
        <v>0.2547</v>
      </c>
      <c r="P30" s="74">
        <v>4.03</v>
      </c>
      <c r="Q30" s="75">
        <v>-1224.12381</v>
      </c>
      <c r="R30" s="77">
        <v>81.0</v>
      </c>
      <c r="S30" s="75">
        <v>4780.996925</v>
      </c>
      <c r="T30" s="72">
        <v>0.0051</v>
      </c>
      <c r="U30" s="72">
        <v>0.0066</v>
      </c>
      <c r="V30" s="35" t="s">
        <v>107</v>
      </c>
      <c r="W30" s="35">
        <v>93.0</v>
      </c>
      <c r="X30" s="35">
        <v>6.0</v>
      </c>
      <c r="Y30" s="72">
        <v>0.0127</v>
      </c>
      <c r="Z30" s="35">
        <v>1.03</v>
      </c>
      <c r="AA30" s="35" t="s">
        <v>89</v>
      </c>
      <c r="AB30" s="35" t="s">
        <v>214</v>
      </c>
      <c r="AC30" s="35">
        <v>19.07</v>
      </c>
      <c r="AD30" s="78">
        <v>39052.0</v>
      </c>
      <c r="AE30" s="35">
        <v>18.1</v>
      </c>
      <c r="AF30" s="35">
        <v>4.84</v>
      </c>
      <c r="AG30" s="78">
        <v>45831.0</v>
      </c>
      <c r="AH30" s="35">
        <v>0.1328</v>
      </c>
      <c r="AI30" s="35" t="s">
        <v>91</v>
      </c>
      <c r="AJ30" s="35" t="s">
        <v>92</v>
      </c>
      <c r="AK30" s="35" t="s">
        <v>208</v>
      </c>
      <c r="AL30" s="35">
        <v>1030.0</v>
      </c>
      <c r="AM30" s="35" t="s">
        <v>94</v>
      </c>
      <c r="AN30" s="35" t="s">
        <v>94</v>
      </c>
      <c r="AO30" s="35" t="s">
        <v>94</v>
      </c>
      <c r="AP30" s="35" t="s">
        <v>94</v>
      </c>
      <c r="AQ30" s="35" t="s">
        <v>94</v>
      </c>
      <c r="AR30" s="35" t="s">
        <v>94</v>
      </c>
      <c r="AS30" s="35" t="s">
        <v>94</v>
      </c>
      <c r="AT30" s="89" t="s">
        <v>227</v>
      </c>
      <c r="AU30" s="35" t="s">
        <v>210</v>
      </c>
      <c r="AV30" s="35" t="s">
        <v>100</v>
      </c>
      <c r="AW30" s="35" t="s">
        <v>211</v>
      </c>
      <c r="AX30" s="91"/>
    </row>
    <row r="31">
      <c r="A31" s="35">
        <v>27.0</v>
      </c>
      <c r="B31" s="66" t="s">
        <v>229</v>
      </c>
      <c r="C31" s="81" t="str">
        <f t="shared" si="1"/>
        <v>View</v>
      </c>
      <c r="D31" s="35" t="s">
        <v>230</v>
      </c>
      <c r="E31" s="70">
        <v>0.5077</v>
      </c>
      <c r="F31" s="84" t="str">
        <f t="shared" si="2"/>
        <v>Mid-Cap Blend</v>
      </c>
      <c r="G31" s="72">
        <v>0.0085</v>
      </c>
      <c r="H31" s="73">
        <v>0.0273</v>
      </c>
      <c r="I31" s="73">
        <v>-0.0199</v>
      </c>
      <c r="J31" s="73">
        <v>0.0424</v>
      </c>
      <c r="K31" s="73">
        <v>0.4277</v>
      </c>
      <c r="L31" s="73">
        <v>0.2128</v>
      </c>
      <c r="M31" s="73">
        <v>1.2103</v>
      </c>
      <c r="N31" s="74">
        <v>0.8728</v>
      </c>
      <c r="O31" s="73">
        <v>0.2128</v>
      </c>
      <c r="P31" s="74">
        <v>5.74</v>
      </c>
      <c r="Q31" s="75">
        <v>-56.218348</v>
      </c>
      <c r="R31" s="77">
        <v>30.0</v>
      </c>
      <c r="S31" s="75">
        <v>2213.288079</v>
      </c>
      <c r="T31" s="72">
        <v>0.0</v>
      </c>
      <c r="U31" s="72">
        <v>0.0034</v>
      </c>
      <c r="V31" s="35" t="s">
        <v>107</v>
      </c>
      <c r="W31" s="35">
        <v>63.0</v>
      </c>
      <c r="X31" s="35">
        <v>12.0</v>
      </c>
      <c r="Y31" s="72">
        <v>0.0114</v>
      </c>
      <c r="Z31" s="35">
        <v>0.94</v>
      </c>
      <c r="AA31" s="35" t="s">
        <v>89</v>
      </c>
      <c r="AB31" s="35" t="s">
        <v>231</v>
      </c>
      <c r="AC31" s="35">
        <v>19.32</v>
      </c>
      <c r="AD31" s="78">
        <v>42674.0</v>
      </c>
      <c r="AE31" s="35">
        <v>27.77</v>
      </c>
      <c r="AF31" s="35">
        <v>0.41</v>
      </c>
      <c r="AG31" s="78">
        <v>45646.0</v>
      </c>
      <c r="AH31" s="35">
        <v>0.792</v>
      </c>
      <c r="AI31" s="35" t="s">
        <v>140</v>
      </c>
      <c r="AJ31" s="35"/>
      <c r="AK31" s="35" t="s">
        <v>208</v>
      </c>
      <c r="AL31" s="35">
        <v>1030.0</v>
      </c>
      <c r="AM31" s="35" t="s">
        <v>94</v>
      </c>
      <c r="AN31" s="35" t="s">
        <v>94</v>
      </c>
      <c r="AO31" s="35" t="s">
        <v>94</v>
      </c>
      <c r="AP31" s="35" t="s">
        <v>94</v>
      </c>
      <c r="AQ31" s="35" t="s">
        <v>94</v>
      </c>
      <c r="AR31" s="35" t="s">
        <v>94</v>
      </c>
      <c r="AS31" s="35" t="s">
        <v>94</v>
      </c>
      <c r="AT31" s="89" t="s">
        <v>233</v>
      </c>
      <c r="AU31" s="35" t="s">
        <v>210</v>
      </c>
      <c r="AV31" s="35" t="s">
        <v>100</v>
      </c>
      <c r="AW31" s="35" t="s">
        <v>211</v>
      </c>
      <c r="AX31" s="91"/>
    </row>
    <row r="32">
      <c r="A32" s="35">
        <v>28.0</v>
      </c>
      <c r="B32" s="66" t="s">
        <v>208</v>
      </c>
      <c r="C32" s="81" t="str">
        <f t="shared" si="1"/>
        <v>View</v>
      </c>
      <c r="D32" s="35" t="s">
        <v>234</v>
      </c>
      <c r="E32" s="70">
        <v>0.3832</v>
      </c>
      <c r="F32" s="84" t="str">
        <f t="shared" si="2"/>
        <v>Mid-Cap Blend</v>
      </c>
      <c r="G32" s="72">
        <v>0.0018</v>
      </c>
      <c r="H32" s="73">
        <v>0.0514</v>
      </c>
      <c r="I32" s="73">
        <v>0.0095</v>
      </c>
      <c r="J32" s="73">
        <v>0.1192</v>
      </c>
      <c r="K32" s="73">
        <v>0.3617</v>
      </c>
      <c r="L32" s="73">
        <v>0.2617</v>
      </c>
      <c r="M32" s="73">
        <v>0.743</v>
      </c>
      <c r="N32" s="74">
        <v>0.5364</v>
      </c>
      <c r="O32" s="73">
        <v>0.2617</v>
      </c>
      <c r="P32" s="74">
        <v>2.93</v>
      </c>
      <c r="Q32" s="75">
        <v>1907.37835</v>
      </c>
      <c r="R32" s="77">
        <v>825.0</v>
      </c>
      <c r="S32" s="75">
        <v>42514.73652</v>
      </c>
      <c r="T32" s="72">
        <v>0.0134</v>
      </c>
      <c r="U32" s="72">
        <v>0.0132</v>
      </c>
      <c r="V32" s="35" t="s">
        <v>145</v>
      </c>
      <c r="W32" s="35">
        <v>20.0</v>
      </c>
      <c r="X32" s="35">
        <v>30.0</v>
      </c>
      <c r="Y32" s="72">
        <v>0.0112</v>
      </c>
      <c r="Z32" s="35">
        <v>1.03</v>
      </c>
      <c r="AA32" s="35" t="s">
        <v>89</v>
      </c>
      <c r="AB32" s="35" t="s">
        <v>236</v>
      </c>
      <c r="AC32" s="35">
        <v>21.93</v>
      </c>
      <c r="AD32" s="78">
        <v>37089.0</v>
      </c>
      <c r="AE32" s="35">
        <v>12.92</v>
      </c>
      <c r="AF32" s="35">
        <v>0.25</v>
      </c>
      <c r="AG32" s="78">
        <v>45824.0</v>
      </c>
      <c r="AH32" s="35">
        <v>0.2636</v>
      </c>
      <c r="AI32" s="35" t="s">
        <v>91</v>
      </c>
      <c r="AJ32" s="35" t="s">
        <v>92</v>
      </c>
      <c r="AK32" s="35" t="s">
        <v>208</v>
      </c>
      <c r="AL32" s="35">
        <v>1030.0</v>
      </c>
      <c r="AM32" s="35" t="s">
        <v>94</v>
      </c>
      <c r="AN32" s="35" t="s">
        <v>94</v>
      </c>
      <c r="AO32" s="35" t="s">
        <v>94</v>
      </c>
      <c r="AP32" s="35" t="s">
        <v>94</v>
      </c>
      <c r="AQ32" s="35" t="s">
        <v>94</v>
      </c>
      <c r="AR32" s="35" t="s">
        <v>94</v>
      </c>
      <c r="AS32" s="35" t="s">
        <v>94</v>
      </c>
      <c r="AT32" s="89" t="s">
        <v>237</v>
      </c>
      <c r="AU32" s="35" t="s">
        <v>210</v>
      </c>
      <c r="AV32" s="35" t="s">
        <v>100</v>
      </c>
      <c r="AW32" s="35" t="s">
        <v>211</v>
      </c>
      <c r="AX32" s="91"/>
    </row>
    <row r="33">
      <c r="A33" s="35">
        <v>29.0</v>
      </c>
      <c r="B33" s="66" t="s">
        <v>238</v>
      </c>
      <c r="C33" s="81" t="str">
        <f t="shared" si="1"/>
        <v>View</v>
      </c>
      <c r="D33" s="35" t="s">
        <v>239</v>
      </c>
      <c r="E33" s="70">
        <v>1.0328</v>
      </c>
      <c r="F33" s="84" t="str">
        <f t="shared" si="2"/>
        <v>Mid-Cap Growth</v>
      </c>
      <c r="G33" s="72">
        <v>0.0139</v>
      </c>
      <c r="H33" s="73">
        <v>0.202</v>
      </c>
      <c r="I33" s="73">
        <v>0.1209</v>
      </c>
      <c r="J33" s="73">
        <v>0.4271</v>
      </c>
      <c r="K33" s="73">
        <v>0.8801</v>
      </c>
      <c r="L33" s="73">
        <v>0.4027</v>
      </c>
      <c r="M33" s="73">
        <v>0.9281</v>
      </c>
      <c r="N33" s="74">
        <v>0.554</v>
      </c>
      <c r="O33" s="73">
        <v>0.4058</v>
      </c>
      <c r="P33" s="74">
        <v>2.38</v>
      </c>
      <c r="Q33" s="75">
        <v>86.914514</v>
      </c>
      <c r="R33" s="77">
        <v>36.0</v>
      </c>
      <c r="S33" s="75">
        <v>533.348267</v>
      </c>
      <c r="T33" s="72">
        <v>0.0</v>
      </c>
      <c r="U33" s="72">
        <v>5.0E-4</v>
      </c>
      <c r="V33" s="35" t="s">
        <v>107</v>
      </c>
      <c r="W33" s="35">
        <v>5.0</v>
      </c>
      <c r="X33" s="35">
        <v>2.0</v>
      </c>
      <c r="Y33" s="72">
        <v>0.0131</v>
      </c>
      <c r="Z33" s="35">
        <v>1.11</v>
      </c>
      <c r="AA33" s="35" t="s">
        <v>89</v>
      </c>
      <c r="AB33" s="35" t="s">
        <v>219</v>
      </c>
      <c r="AC33" s="35">
        <v>40.55</v>
      </c>
      <c r="AD33" s="78">
        <v>36557.0</v>
      </c>
      <c r="AE33" s="35">
        <v>3.01</v>
      </c>
      <c r="AF33" s="35">
        <v>2.79</v>
      </c>
      <c r="AG33" s="78">
        <v>45646.0</v>
      </c>
      <c r="AH33" s="35">
        <v>2.2781</v>
      </c>
      <c r="AI33" s="35" t="s">
        <v>140</v>
      </c>
      <c r="AJ33" s="35"/>
      <c r="AK33" s="35" t="s">
        <v>240</v>
      </c>
      <c r="AL33" s="35">
        <v>1040.0</v>
      </c>
      <c r="AM33" s="35" t="s">
        <v>94</v>
      </c>
      <c r="AN33" s="35" t="s">
        <v>94</v>
      </c>
      <c r="AO33" s="35" t="s">
        <v>94</v>
      </c>
      <c r="AP33" s="35" t="s">
        <v>94</v>
      </c>
      <c r="AQ33" s="35" t="s">
        <v>94</v>
      </c>
      <c r="AR33" s="35" t="s">
        <v>94</v>
      </c>
      <c r="AS33" s="35" t="s">
        <v>94</v>
      </c>
      <c r="AT33" s="89" t="s">
        <v>241</v>
      </c>
      <c r="AU33" s="35" t="s">
        <v>242</v>
      </c>
      <c r="AV33" s="35" t="s">
        <v>100</v>
      </c>
      <c r="AW33" s="35" t="s">
        <v>244</v>
      </c>
      <c r="AX33" s="91"/>
    </row>
    <row r="34">
      <c r="A34" s="35">
        <v>30.0</v>
      </c>
      <c r="B34" s="66" t="s">
        <v>245</v>
      </c>
      <c r="C34" s="81" t="str">
        <f t="shared" si="1"/>
        <v>View</v>
      </c>
      <c r="D34" s="35" t="s">
        <v>246</v>
      </c>
      <c r="E34" s="70">
        <v>0.802</v>
      </c>
      <c r="F34" s="84" t="str">
        <f t="shared" si="2"/>
        <v>Mid-Cap Growth</v>
      </c>
      <c r="G34" s="72">
        <v>0.0085</v>
      </c>
      <c r="H34" s="73">
        <v>0.096</v>
      </c>
      <c r="I34" s="73">
        <v>0.026</v>
      </c>
      <c r="J34" s="73">
        <v>0.3418</v>
      </c>
      <c r="K34" s="73">
        <v>0.7678</v>
      </c>
      <c r="L34" s="73">
        <v>0.3441</v>
      </c>
      <c r="M34" s="73">
        <v>1.0725</v>
      </c>
      <c r="N34" s="74">
        <v>0.6051</v>
      </c>
      <c r="O34" s="73">
        <v>0.356</v>
      </c>
      <c r="P34" s="74">
        <v>3.14</v>
      </c>
      <c r="Q34" s="75">
        <v>1424.84642</v>
      </c>
      <c r="R34" s="77">
        <v>127.0</v>
      </c>
      <c r="S34" s="75">
        <v>4340.007341</v>
      </c>
      <c r="T34" s="72">
        <v>-0.0025</v>
      </c>
      <c r="U34" s="72">
        <v>0.0</v>
      </c>
      <c r="V34" s="35" t="s">
        <v>107</v>
      </c>
      <c r="W34" s="35">
        <v>6.0</v>
      </c>
      <c r="X34" s="35">
        <v>4.0</v>
      </c>
      <c r="Y34" s="72">
        <v>0.0132</v>
      </c>
      <c r="Z34" s="35">
        <v>1.17</v>
      </c>
      <c r="AA34" s="35" t="s">
        <v>89</v>
      </c>
      <c r="AB34" s="35" t="s">
        <v>219</v>
      </c>
      <c r="AC34" s="35">
        <v>24.74</v>
      </c>
      <c r="AD34" s="78">
        <v>40207.0</v>
      </c>
      <c r="AE34" s="35">
        <v>12.5</v>
      </c>
      <c r="AF34" s="35">
        <v>6.9</v>
      </c>
      <c r="AG34" s="78">
        <v>45636.0</v>
      </c>
      <c r="AH34" s="35">
        <v>2.4915</v>
      </c>
      <c r="AI34" s="35" t="s">
        <v>140</v>
      </c>
      <c r="AJ34" s="35"/>
      <c r="AK34" s="35" t="s">
        <v>240</v>
      </c>
      <c r="AL34" s="35">
        <v>1040.0</v>
      </c>
      <c r="AM34" s="35" t="s">
        <v>94</v>
      </c>
      <c r="AN34" s="35" t="s">
        <v>94</v>
      </c>
      <c r="AO34" s="35" t="s">
        <v>94</v>
      </c>
      <c r="AP34" s="35" t="s">
        <v>94</v>
      </c>
      <c r="AQ34" s="35" t="s">
        <v>94</v>
      </c>
      <c r="AR34" s="35" t="s">
        <v>94</v>
      </c>
      <c r="AS34" s="35" t="s">
        <v>94</v>
      </c>
      <c r="AT34" s="89" t="s">
        <v>247</v>
      </c>
      <c r="AU34" s="35" t="s">
        <v>242</v>
      </c>
      <c r="AV34" s="35" t="s">
        <v>100</v>
      </c>
      <c r="AW34" s="35" t="s">
        <v>244</v>
      </c>
      <c r="AX34" s="91"/>
    </row>
    <row r="35">
      <c r="A35" s="35">
        <v>31.0</v>
      </c>
      <c r="B35" s="66" t="s">
        <v>248</v>
      </c>
      <c r="C35" s="81" t="str">
        <f t="shared" si="1"/>
        <v>View</v>
      </c>
      <c r="D35" s="35" t="s">
        <v>249</v>
      </c>
      <c r="E35" s="70">
        <v>0.6948</v>
      </c>
      <c r="F35" s="84" t="str">
        <f t="shared" si="2"/>
        <v>Mid-Cap Growth</v>
      </c>
      <c r="G35" s="72">
        <v>0.01</v>
      </c>
      <c r="H35" s="73">
        <v>0.0438</v>
      </c>
      <c r="I35" s="73">
        <v>-0.0219</v>
      </c>
      <c r="J35" s="73">
        <v>0.4465</v>
      </c>
      <c r="K35" s="73">
        <v>0.8792</v>
      </c>
      <c r="L35" s="73">
        <v>0.5781</v>
      </c>
      <c r="M35" s="73">
        <v>0.4661</v>
      </c>
      <c r="N35" s="74">
        <v>0.1939</v>
      </c>
      <c r="O35" s="73">
        <v>0.5781</v>
      </c>
      <c r="P35" s="74">
        <v>0.9</v>
      </c>
      <c r="Q35" s="75">
        <v>-51.041746</v>
      </c>
      <c r="R35" s="77">
        <v>27.0</v>
      </c>
      <c r="S35" s="75">
        <v>903.922155</v>
      </c>
      <c r="T35" s="72">
        <v>0.0</v>
      </c>
      <c r="U35" s="72">
        <v>0.0</v>
      </c>
      <c r="V35" s="35" t="s">
        <v>107</v>
      </c>
      <c r="W35" s="35">
        <v>5.0</v>
      </c>
      <c r="X35" s="35">
        <v>3.0</v>
      </c>
      <c r="Y35" s="72">
        <v>0.0179</v>
      </c>
      <c r="Z35" s="35">
        <v>1.36</v>
      </c>
      <c r="AA35" s="35" t="s">
        <v>89</v>
      </c>
      <c r="AB35" s="35" t="s">
        <v>251</v>
      </c>
      <c r="AC35" s="35" t="s">
        <v>94</v>
      </c>
      <c r="AD35" s="78">
        <v>43098.0</v>
      </c>
      <c r="AE35" s="35">
        <v>7.51</v>
      </c>
      <c r="AF35" s="35">
        <v>7.51</v>
      </c>
      <c r="AG35" s="78">
        <v>44910.0</v>
      </c>
      <c r="AH35" s="35" t="s">
        <v>94</v>
      </c>
      <c r="AI35" s="35" t="s">
        <v>140</v>
      </c>
      <c r="AJ35" s="35"/>
      <c r="AK35" s="35" t="s">
        <v>240</v>
      </c>
      <c r="AL35" s="35">
        <v>1040.0</v>
      </c>
      <c r="AM35" s="35" t="s">
        <v>94</v>
      </c>
      <c r="AN35" s="35" t="s">
        <v>94</v>
      </c>
      <c r="AO35" s="35" t="s">
        <v>94</v>
      </c>
      <c r="AP35" s="35" t="s">
        <v>94</v>
      </c>
      <c r="AQ35" s="35" t="s">
        <v>94</v>
      </c>
      <c r="AR35" s="35" t="s">
        <v>94</v>
      </c>
      <c r="AS35" s="35" t="s">
        <v>94</v>
      </c>
      <c r="AT35" s="89" t="s">
        <v>252</v>
      </c>
      <c r="AU35" s="35" t="s">
        <v>242</v>
      </c>
      <c r="AV35" s="35" t="s">
        <v>100</v>
      </c>
      <c r="AW35" s="35" t="s">
        <v>244</v>
      </c>
      <c r="AX35" s="91"/>
    </row>
    <row r="36">
      <c r="A36" s="35">
        <v>32.0</v>
      </c>
      <c r="B36" s="66" t="s">
        <v>240</v>
      </c>
      <c r="C36" s="81" t="str">
        <f t="shared" si="1"/>
        <v>View</v>
      </c>
      <c r="D36" s="35" t="s">
        <v>253</v>
      </c>
      <c r="E36" s="70">
        <v>0.6249</v>
      </c>
      <c r="F36" s="84" t="str">
        <f t="shared" si="2"/>
        <v>Mid-Cap Growth</v>
      </c>
      <c r="G36" s="72">
        <v>0.0023</v>
      </c>
      <c r="H36" s="73">
        <v>0.1</v>
      </c>
      <c r="I36" s="73">
        <v>0.0353</v>
      </c>
      <c r="J36" s="73">
        <v>0.2853</v>
      </c>
      <c r="K36" s="73">
        <v>0.5917</v>
      </c>
      <c r="L36" s="73">
        <v>0.3686</v>
      </c>
      <c r="M36" s="73">
        <v>0.6695</v>
      </c>
      <c r="N36" s="74">
        <v>0.3808</v>
      </c>
      <c r="O36" s="73">
        <v>0.3862</v>
      </c>
      <c r="P36" s="74">
        <v>1.8</v>
      </c>
      <c r="Q36" s="75">
        <v>807.48123</v>
      </c>
      <c r="R36" s="77">
        <v>284.0</v>
      </c>
      <c r="S36" s="75">
        <v>19936.37022</v>
      </c>
      <c r="T36" s="72">
        <v>0.0032</v>
      </c>
      <c r="U36" s="72">
        <v>0.0037</v>
      </c>
      <c r="V36" s="35" t="s">
        <v>145</v>
      </c>
      <c r="W36" s="35">
        <v>16.0</v>
      </c>
      <c r="X36" s="35">
        <v>11.0</v>
      </c>
      <c r="Y36" s="72">
        <v>0.013</v>
      </c>
      <c r="Z36" s="35">
        <v>1.12</v>
      </c>
      <c r="AA36" s="35" t="s">
        <v>89</v>
      </c>
      <c r="AB36" s="35" t="s">
        <v>251</v>
      </c>
      <c r="AC36" s="35">
        <v>32.88</v>
      </c>
      <c r="AD36" s="78">
        <v>37089.0</v>
      </c>
      <c r="AE36" s="35">
        <v>12.92</v>
      </c>
      <c r="AF36" s="35">
        <v>0.25</v>
      </c>
      <c r="AG36" s="78">
        <v>45824.0</v>
      </c>
      <c r="AH36" s="35">
        <v>0.1335</v>
      </c>
      <c r="AI36" s="35" t="s">
        <v>91</v>
      </c>
      <c r="AJ36" s="35" t="s">
        <v>92</v>
      </c>
      <c r="AK36" s="35" t="s">
        <v>240</v>
      </c>
      <c r="AL36" s="35">
        <v>1040.0</v>
      </c>
      <c r="AM36" s="35" t="s">
        <v>94</v>
      </c>
      <c r="AN36" s="35" t="s">
        <v>94</v>
      </c>
      <c r="AO36" s="35" t="s">
        <v>94</v>
      </c>
      <c r="AP36" s="35" t="s">
        <v>94</v>
      </c>
      <c r="AQ36" s="35" t="s">
        <v>94</v>
      </c>
      <c r="AR36" s="35" t="s">
        <v>94</v>
      </c>
      <c r="AS36" s="35" t="s">
        <v>94</v>
      </c>
      <c r="AT36" s="89" t="s">
        <v>254</v>
      </c>
      <c r="AU36" s="35" t="s">
        <v>242</v>
      </c>
      <c r="AV36" s="35" t="s">
        <v>100</v>
      </c>
      <c r="AW36" s="35" t="s">
        <v>244</v>
      </c>
      <c r="AX36" s="91"/>
    </row>
    <row r="37">
      <c r="A37" s="35">
        <v>33.0</v>
      </c>
      <c r="B37" s="66" t="s">
        <v>256</v>
      </c>
      <c r="C37" s="81" t="str">
        <f t="shared" si="1"/>
        <v>View</v>
      </c>
      <c r="D37" s="35" t="s">
        <v>257</v>
      </c>
      <c r="E37" s="70">
        <v>0.6009</v>
      </c>
      <c r="F37" s="84" t="str">
        <f t="shared" si="2"/>
        <v>Mid-Cap Growth</v>
      </c>
      <c r="G37" s="72">
        <v>0.0056</v>
      </c>
      <c r="H37" s="73">
        <v>0.2492</v>
      </c>
      <c r="I37" s="73">
        <v>0.1359</v>
      </c>
      <c r="J37" s="73">
        <v>0.5377</v>
      </c>
      <c r="K37" s="73">
        <v>0.6935</v>
      </c>
      <c r="L37" s="73">
        <v>0.4314</v>
      </c>
      <c r="M37" s="73">
        <v>0.6908</v>
      </c>
      <c r="N37" s="74">
        <v>0.3373</v>
      </c>
      <c r="O37" s="73">
        <v>0.4314</v>
      </c>
      <c r="P37" s="74">
        <v>1.68</v>
      </c>
      <c r="Q37" s="75">
        <v>16.907663</v>
      </c>
      <c r="R37" s="77">
        <v>103.0</v>
      </c>
      <c r="S37" s="75">
        <v>1005.415872</v>
      </c>
      <c r="T37" s="72">
        <v>0.0209</v>
      </c>
      <c r="U37" s="72">
        <v>0.0014</v>
      </c>
      <c r="V37" s="35" t="s">
        <v>107</v>
      </c>
      <c r="W37" s="35">
        <v>4.0</v>
      </c>
      <c r="X37" s="35">
        <v>6.0</v>
      </c>
      <c r="Y37" s="72">
        <v>0.0161</v>
      </c>
      <c r="Z37" s="35">
        <v>1.23</v>
      </c>
      <c r="AA37" s="35" t="s">
        <v>89</v>
      </c>
      <c r="AB37" s="35" t="s">
        <v>90</v>
      </c>
      <c r="AC37" s="35">
        <v>36.98</v>
      </c>
      <c r="AD37" s="78">
        <v>38819.0</v>
      </c>
      <c r="AE37" s="35">
        <v>19.23</v>
      </c>
      <c r="AF37" s="35">
        <v>4.5</v>
      </c>
      <c r="AG37" s="78">
        <v>45834.0</v>
      </c>
      <c r="AH37" s="35">
        <v>0.0932</v>
      </c>
      <c r="AI37" s="35" t="s">
        <v>91</v>
      </c>
      <c r="AJ37" s="35" t="s">
        <v>92</v>
      </c>
      <c r="AK37" s="35" t="s">
        <v>240</v>
      </c>
      <c r="AL37" s="35">
        <v>1040.0</v>
      </c>
      <c r="AM37" s="35" t="s">
        <v>94</v>
      </c>
      <c r="AN37" s="35" t="s">
        <v>94</v>
      </c>
      <c r="AO37" s="35" t="s">
        <v>94</v>
      </c>
      <c r="AP37" s="35" t="s">
        <v>94</v>
      </c>
      <c r="AQ37" s="35" t="s">
        <v>94</v>
      </c>
      <c r="AR37" s="35" t="s">
        <v>94</v>
      </c>
      <c r="AS37" s="35" t="s">
        <v>94</v>
      </c>
      <c r="AT37" s="89" t="s">
        <v>259</v>
      </c>
      <c r="AU37" s="35" t="s">
        <v>242</v>
      </c>
      <c r="AV37" s="35" t="s">
        <v>100</v>
      </c>
      <c r="AW37" s="35" t="s">
        <v>244</v>
      </c>
      <c r="AX37" s="91"/>
    </row>
    <row r="38">
      <c r="A38" s="35">
        <v>34.0</v>
      </c>
      <c r="B38" s="66" t="s">
        <v>261</v>
      </c>
      <c r="C38" s="81" t="str">
        <f t="shared" si="1"/>
        <v>View</v>
      </c>
      <c r="D38" s="35" t="s">
        <v>262</v>
      </c>
      <c r="E38" s="70">
        <v>0.5428</v>
      </c>
      <c r="F38" s="84" t="str">
        <f t="shared" si="2"/>
        <v>Mid-Cap Growth</v>
      </c>
      <c r="G38" s="72">
        <v>7.0E-4</v>
      </c>
      <c r="H38" s="73">
        <v>0.13</v>
      </c>
      <c r="I38" s="73">
        <v>0.0602</v>
      </c>
      <c r="J38" s="73">
        <v>0.2613</v>
      </c>
      <c r="K38" s="73">
        <v>0.4937</v>
      </c>
      <c r="L38" s="73">
        <v>0.3719</v>
      </c>
      <c r="M38" s="73">
        <v>0.6652</v>
      </c>
      <c r="N38" s="74">
        <v>0.4067</v>
      </c>
      <c r="O38" s="73">
        <v>0.3719</v>
      </c>
      <c r="P38" s="74">
        <v>1.87</v>
      </c>
      <c r="Q38" s="75">
        <v>285.297139</v>
      </c>
      <c r="R38" s="77">
        <v>127.0</v>
      </c>
      <c r="S38" s="75">
        <v>17768.06359</v>
      </c>
      <c r="T38" s="72">
        <v>0.0059</v>
      </c>
      <c r="U38" s="72">
        <v>0.0062</v>
      </c>
      <c r="V38" s="35" t="s">
        <v>107</v>
      </c>
      <c r="W38" s="35">
        <v>20.0</v>
      </c>
      <c r="X38" s="35">
        <v>19.0</v>
      </c>
      <c r="Y38" s="72">
        <v>0.0124</v>
      </c>
      <c r="Z38" s="35">
        <v>1.13</v>
      </c>
      <c r="AA38" s="35" t="s">
        <v>89</v>
      </c>
      <c r="AB38" s="35" t="s">
        <v>263</v>
      </c>
      <c r="AC38" s="35">
        <v>34.22</v>
      </c>
      <c r="AD38" s="78">
        <v>38946.0</v>
      </c>
      <c r="AE38" s="35">
        <v>1.91</v>
      </c>
      <c r="AF38" s="35">
        <v>0.36</v>
      </c>
      <c r="AG38" s="78">
        <v>45838.0</v>
      </c>
      <c r="AH38" s="35">
        <v>0.4264</v>
      </c>
      <c r="AI38" s="35" t="s">
        <v>91</v>
      </c>
      <c r="AJ38" s="35" t="s">
        <v>92</v>
      </c>
      <c r="AK38" s="35" t="s">
        <v>240</v>
      </c>
      <c r="AL38" s="35">
        <v>1040.0</v>
      </c>
      <c r="AM38" s="35" t="s">
        <v>94</v>
      </c>
      <c r="AN38" s="35" t="s">
        <v>94</v>
      </c>
      <c r="AO38" s="35" t="s">
        <v>94</v>
      </c>
      <c r="AP38" s="35" t="s">
        <v>94</v>
      </c>
      <c r="AQ38" s="35" t="s">
        <v>94</v>
      </c>
      <c r="AR38" s="35" t="s">
        <v>94</v>
      </c>
      <c r="AS38" s="35" t="s">
        <v>94</v>
      </c>
      <c r="AT38" s="89" t="s">
        <v>264</v>
      </c>
      <c r="AU38" s="35" t="s">
        <v>242</v>
      </c>
      <c r="AV38" s="35" t="s">
        <v>100</v>
      </c>
      <c r="AW38" s="35" t="s">
        <v>244</v>
      </c>
      <c r="AX38" s="91"/>
    </row>
    <row r="39">
      <c r="A39" s="35">
        <v>35.0</v>
      </c>
      <c r="B39" s="66" t="s">
        <v>265</v>
      </c>
      <c r="C39" s="81" t="str">
        <f t="shared" si="1"/>
        <v>View</v>
      </c>
      <c r="D39" s="35" t="s">
        <v>266</v>
      </c>
      <c r="E39" s="70">
        <v>0.8855</v>
      </c>
      <c r="F39" s="84" t="str">
        <f t="shared" si="2"/>
        <v>Mid-Cap Value</v>
      </c>
      <c r="G39" s="72">
        <v>0.0027</v>
      </c>
      <c r="H39" s="73">
        <v>0.0656</v>
      </c>
      <c r="I39" s="73">
        <v>0.0243</v>
      </c>
      <c r="J39" s="73">
        <v>0.0938</v>
      </c>
      <c r="K39" s="73">
        <v>0.5694</v>
      </c>
      <c r="L39" s="73">
        <v>0.1228</v>
      </c>
      <c r="M39" s="73">
        <v>1.2762</v>
      </c>
      <c r="N39" s="74">
        <v>1.1753</v>
      </c>
      <c r="O39" s="73">
        <v>0.189</v>
      </c>
      <c r="P39" s="74">
        <v>6.87</v>
      </c>
      <c r="Q39" s="75">
        <v>261.433599</v>
      </c>
      <c r="R39" s="77">
        <v>196.0</v>
      </c>
      <c r="S39" s="75">
        <v>647.147973</v>
      </c>
      <c r="T39" s="72">
        <v>0.0353</v>
      </c>
      <c r="U39" s="72">
        <v>0.0288</v>
      </c>
      <c r="V39" s="35" t="s">
        <v>107</v>
      </c>
      <c r="W39" s="35">
        <v>13.0</v>
      </c>
      <c r="X39" s="35">
        <v>3.0</v>
      </c>
      <c r="Y39" s="72">
        <v>0.0088</v>
      </c>
      <c r="Z39" s="35">
        <v>0.76</v>
      </c>
      <c r="AA39" s="35" t="s">
        <v>89</v>
      </c>
      <c r="AB39" s="35" t="s">
        <v>90</v>
      </c>
      <c r="AC39" s="35">
        <v>15.55</v>
      </c>
      <c r="AD39" s="78">
        <v>43336.0</v>
      </c>
      <c r="AE39" s="35">
        <v>6.86</v>
      </c>
      <c r="AF39" s="35">
        <v>3.25</v>
      </c>
      <c r="AG39" s="78">
        <v>45784.0</v>
      </c>
      <c r="AH39" s="35">
        <v>0.29</v>
      </c>
      <c r="AI39" s="35" t="s">
        <v>91</v>
      </c>
      <c r="AJ39" s="35" t="s">
        <v>92</v>
      </c>
      <c r="AK39" s="35" t="s">
        <v>268</v>
      </c>
      <c r="AL39" s="35">
        <v>1050.0</v>
      </c>
      <c r="AM39" s="35" t="s">
        <v>94</v>
      </c>
      <c r="AN39" s="35" t="s">
        <v>94</v>
      </c>
      <c r="AO39" s="35" t="s">
        <v>94</v>
      </c>
      <c r="AP39" s="35" t="s">
        <v>94</v>
      </c>
      <c r="AQ39" s="35" t="s">
        <v>94</v>
      </c>
      <c r="AR39" s="35" t="s">
        <v>94</v>
      </c>
      <c r="AS39" s="35" t="s">
        <v>94</v>
      </c>
      <c r="AT39" s="89" t="s">
        <v>269</v>
      </c>
      <c r="AU39" s="35" t="s">
        <v>270</v>
      </c>
      <c r="AV39" s="35" t="s">
        <v>100</v>
      </c>
      <c r="AW39" s="35" t="s">
        <v>271</v>
      </c>
      <c r="AX39" s="91"/>
    </row>
    <row r="40">
      <c r="A40" s="35">
        <v>36.0</v>
      </c>
      <c r="B40" s="66" t="s">
        <v>272</v>
      </c>
      <c r="C40" s="81" t="str">
        <f t="shared" si="1"/>
        <v>View</v>
      </c>
      <c r="D40" s="35" t="s">
        <v>273</v>
      </c>
      <c r="E40" s="70">
        <v>0.7119</v>
      </c>
      <c r="F40" s="84" t="str">
        <f t="shared" si="2"/>
        <v>Mid-Cap Value</v>
      </c>
      <c r="G40" s="72">
        <v>0.0012</v>
      </c>
      <c r="H40" s="73">
        <v>0.0358</v>
      </c>
      <c r="I40" s="73">
        <v>-0.0024</v>
      </c>
      <c r="J40" s="73">
        <v>0.1607</v>
      </c>
      <c r="K40" s="73">
        <v>0.5753</v>
      </c>
      <c r="L40" s="73">
        <v>0.1931</v>
      </c>
      <c r="M40" s="73">
        <v>1.2971</v>
      </c>
      <c r="N40" s="74">
        <v>0.9529</v>
      </c>
      <c r="O40" s="73">
        <v>0.1931</v>
      </c>
      <c r="P40" s="74">
        <v>6.89</v>
      </c>
      <c r="Q40" s="75">
        <v>825.756641</v>
      </c>
      <c r="R40" s="77">
        <v>138.0</v>
      </c>
      <c r="S40" s="75">
        <v>1521.284907</v>
      </c>
      <c r="T40" s="72">
        <v>0.0182</v>
      </c>
      <c r="U40" s="72">
        <v>0.0154</v>
      </c>
      <c r="V40" s="35" t="s">
        <v>107</v>
      </c>
      <c r="W40" s="35">
        <v>4.0</v>
      </c>
      <c r="X40" s="35">
        <v>2.0</v>
      </c>
      <c r="Y40" s="72">
        <v>0.0109</v>
      </c>
      <c r="Z40" s="35">
        <v>0.99</v>
      </c>
      <c r="AA40" s="35" t="s">
        <v>89</v>
      </c>
      <c r="AB40" s="35" t="s">
        <v>202</v>
      </c>
      <c r="AC40" s="35">
        <v>16.91</v>
      </c>
      <c r="AD40" s="78">
        <v>39136.0</v>
      </c>
      <c r="AE40" s="35">
        <v>4.68</v>
      </c>
      <c r="AF40" s="35">
        <v>4.01</v>
      </c>
      <c r="AG40" s="78">
        <v>45833.0</v>
      </c>
      <c r="AH40" s="35">
        <v>0.31</v>
      </c>
      <c r="AI40" s="35" t="s">
        <v>91</v>
      </c>
      <c r="AJ40" s="35" t="s">
        <v>92</v>
      </c>
      <c r="AK40" s="35" t="s">
        <v>268</v>
      </c>
      <c r="AL40" s="35">
        <v>1050.0</v>
      </c>
      <c r="AM40" s="35" t="s">
        <v>94</v>
      </c>
      <c r="AN40" s="35" t="s">
        <v>94</v>
      </c>
      <c r="AO40" s="35" t="s">
        <v>94</v>
      </c>
      <c r="AP40" s="35" t="s">
        <v>94</v>
      </c>
      <c r="AQ40" s="35" t="s">
        <v>94</v>
      </c>
      <c r="AR40" s="35" t="s">
        <v>94</v>
      </c>
      <c r="AS40" s="35" t="s">
        <v>94</v>
      </c>
      <c r="AT40" s="89" t="s">
        <v>275</v>
      </c>
      <c r="AU40" s="35" t="s">
        <v>270</v>
      </c>
      <c r="AV40" s="35" t="s">
        <v>100</v>
      </c>
      <c r="AW40" s="35" t="s">
        <v>271</v>
      </c>
      <c r="AX40" s="91"/>
    </row>
    <row r="41">
      <c r="A41" s="35">
        <v>37.0</v>
      </c>
      <c r="B41" s="66" t="s">
        <v>276</v>
      </c>
      <c r="C41" s="81" t="str">
        <f t="shared" si="1"/>
        <v>View</v>
      </c>
      <c r="D41" s="35" t="s">
        <v>277</v>
      </c>
      <c r="E41" s="70">
        <v>0.6985</v>
      </c>
      <c r="F41" s="84" t="str">
        <f t="shared" si="2"/>
        <v>Mid-Cap Value</v>
      </c>
      <c r="G41" s="72">
        <v>0.005</v>
      </c>
      <c r="H41" s="73">
        <v>0.0708</v>
      </c>
      <c r="I41" s="73">
        <v>0.0275</v>
      </c>
      <c r="J41" s="73">
        <v>0.1663</v>
      </c>
      <c r="K41" s="73">
        <v>0.5267</v>
      </c>
      <c r="L41" s="73">
        <v>0.2134</v>
      </c>
      <c r="M41" s="73">
        <v>1.3269</v>
      </c>
      <c r="N41" s="74">
        <v>0.9704</v>
      </c>
      <c r="O41" s="73">
        <v>0.2134</v>
      </c>
      <c r="P41" s="74">
        <v>6.35</v>
      </c>
      <c r="Q41" s="75">
        <v>2.509821</v>
      </c>
      <c r="R41" s="77">
        <v>130.0</v>
      </c>
      <c r="S41" s="75">
        <v>614.059836</v>
      </c>
      <c r="T41" s="72">
        <v>0.0045</v>
      </c>
      <c r="U41" s="72">
        <v>0.0064</v>
      </c>
      <c r="V41" s="35" t="s">
        <v>107</v>
      </c>
      <c r="W41" s="35">
        <v>3.0</v>
      </c>
      <c r="X41" s="35">
        <v>5.0</v>
      </c>
      <c r="Y41" s="72">
        <v>0.0103</v>
      </c>
      <c r="Z41" s="35">
        <v>0.98</v>
      </c>
      <c r="AA41" s="35" t="s">
        <v>89</v>
      </c>
      <c r="AB41" s="35" t="s">
        <v>90</v>
      </c>
      <c r="AC41" s="35">
        <v>26.96</v>
      </c>
      <c r="AD41" s="78">
        <v>41661.0</v>
      </c>
      <c r="AE41" s="35">
        <v>6.5</v>
      </c>
      <c r="AF41" s="35">
        <v>5.04</v>
      </c>
      <c r="AG41" s="78">
        <v>45825.0</v>
      </c>
      <c r="AH41" s="35">
        <v>0.0636</v>
      </c>
      <c r="AI41" s="35" t="s">
        <v>91</v>
      </c>
      <c r="AJ41" s="35" t="s">
        <v>92</v>
      </c>
      <c r="AK41" s="35" t="s">
        <v>268</v>
      </c>
      <c r="AL41" s="35">
        <v>1050.0</v>
      </c>
      <c r="AM41" s="35" t="s">
        <v>94</v>
      </c>
      <c r="AN41" s="35" t="s">
        <v>94</v>
      </c>
      <c r="AO41" s="35" t="s">
        <v>94</v>
      </c>
      <c r="AP41" s="35" t="s">
        <v>94</v>
      </c>
      <c r="AQ41" s="35" t="s">
        <v>94</v>
      </c>
      <c r="AR41" s="35" t="s">
        <v>94</v>
      </c>
      <c r="AS41" s="35" t="s">
        <v>94</v>
      </c>
      <c r="AT41" s="89" t="s">
        <v>278</v>
      </c>
      <c r="AU41" s="35" t="s">
        <v>270</v>
      </c>
      <c r="AV41" s="35" t="s">
        <v>100</v>
      </c>
      <c r="AW41" s="35" t="s">
        <v>271</v>
      </c>
      <c r="AX41" s="91"/>
    </row>
    <row r="42">
      <c r="A42" s="35">
        <v>38.0</v>
      </c>
      <c r="B42" s="66" t="s">
        <v>279</v>
      </c>
      <c r="C42" s="81" t="str">
        <f t="shared" si="1"/>
        <v>View</v>
      </c>
      <c r="D42" s="35" t="s">
        <v>280</v>
      </c>
      <c r="E42" s="70">
        <v>0.6951</v>
      </c>
      <c r="F42" s="84" t="str">
        <f t="shared" si="2"/>
        <v>Mid-Cap Value</v>
      </c>
      <c r="G42" s="72">
        <v>0.0091</v>
      </c>
      <c r="H42" s="73">
        <v>0.0634</v>
      </c>
      <c r="I42" s="73">
        <v>0.0209</v>
      </c>
      <c r="J42" s="73">
        <v>0.1327</v>
      </c>
      <c r="K42" s="73">
        <v>0.5228</v>
      </c>
      <c r="L42" s="73">
        <v>0.1792</v>
      </c>
      <c r="M42" s="73">
        <v>1.3005</v>
      </c>
      <c r="N42" s="74">
        <v>0.9994</v>
      </c>
      <c r="O42" s="73">
        <v>0.2058</v>
      </c>
      <c r="P42" s="74">
        <v>6.41</v>
      </c>
      <c r="Q42" s="75">
        <v>37.339618</v>
      </c>
      <c r="R42" s="77">
        <v>60.0</v>
      </c>
      <c r="S42" s="75">
        <v>556.560871</v>
      </c>
      <c r="T42" s="72">
        <v>0.0134</v>
      </c>
      <c r="U42" s="72">
        <v>0.0145</v>
      </c>
      <c r="V42" s="35" t="s">
        <v>107</v>
      </c>
      <c r="W42" s="35">
        <v>6.0</v>
      </c>
      <c r="X42" s="35">
        <v>5.0</v>
      </c>
      <c r="Y42" s="72">
        <v>0.01</v>
      </c>
      <c r="Z42" s="35">
        <v>0.88</v>
      </c>
      <c r="AA42" s="35" t="s">
        <v>89</v>
      </c>
      <c r="AB42" s="35" t="s">
        <v>219</v>
      </c>
      <c r="AC42" s="35">
        <v>18.43</v>
      </c>
      <c r="AD42" s="78">
        <v>35738.0</v>
      </c>
      <c r="AE42" s="35">
        <v>27.67</v>
      </c>
      <c r="AF42" s="35">
        <v>5.68</v>
      </c>
      <c r="AG42" s="78">
        <v>45656.0</v>
      </c>
      <c r="AH42" s="35">
        <v>0.8463</v>
      </c>
      <c r="AI42" s="35" t="s">
        <v>140</v>
      </c>
      <c r="AJ42" s="35"/>
      <c r="AK42" s="35" t="s">
        <v>268</v>
      </c>
      <c r="AL42" s="35">
        <v>1050.0</v>
      </c>
      <c r="AM42" s="35" t="s">
        <v>94</v>
      </c>
      <c r="AN42" s="35" t="s">
        <v>94</v>
      </c>
      <c r="AO42" s="35" t="s">
        <v>94</v>
      </c>
      <c r="AP42" s="35" t="s">
        <v>94</v>
      </c>
      <c r="AQ42" s="35" t="s">
        <v>94</v>
      </c>
      <c r="AR42" s="35" t="s">
        <v>94</v>
      </c>
      <c r="AS42" s="35" t="s">
        <v>94</v>
      </c>
      <c r="AT42" s="89" t="s">
        <v>282</v>
      </c>
      <c r="AU42" s="35" t="s">
        <v>270</v>
      </c>
      <c r="AV42" s="35" t="s">
        <v>100</v>
      </c>
      <c r="AW42" s="35" t="s">
        <v>271</v>
      </c>
      <c r="AX42" s="91"/>
    </row>
    <row r="43">
      <c r="A43" s="35">
        <v>39.0</v>
      </c>
      <c r="B43" s="66" t="s">
        <v>285</v>
      </c>
      <c r="C43" s="81" t="str">
        <f t="shared" si="1"/>
        <v>View</v>
      </c>
      <c r="D43" s="35" t="s">
        <v>286</v>
      </c>
      <c r="E43" s="70">
        <v>0.6698</v>
      </c>
      <c r="F43" s="84" t="str">
        <f t="shared" si="2"/>
        <v>Mid-Cap Value</v>
      </c>
      <c r="G43" s="72">
        <v>0.0101</v>
      </c>
      <c r="H43" s="73">
        <v>0.0196</v>
      </c>
      <c r="I43" s="73">
        <v>-0.0297</v>
      </c>
      <c r="J43" s="73">
        <v>0.1665</v>
      </c>
      <c r="K43" s="73">
        <v>0.6252</v>
      </c>
      <c r="L43" s="73">
        <v>0.2405</v>
      </c>
      <c r="M43" s="73">
        <v>1.7947</v>
      </c>
      <c r="N43" s="74">
        <v>1.0173</v>
      </c>
      <c r="O43" s="73">
        <v>0.262</v>
      </c>
      <c r="P43" s="74">
        <v>7.06</v>
      </c>
      <c r="Q43" s="75">
        <v>304.214292</v>
      </c>
      <c r="R43" s="77">
        <v>72.0</v>
      </c>
      <c r="S43" s="75">
        <v>5077.530099</v>
      </c>
      <c r="T43" s="72">
        <v>0.0</v>
      </c>
      <c r="U43" s="72">
        <v>0.0041</v>
      </c>
      <c r="V43" s="35" t="s">
        <v>107</v>
      </c>
      <c r="W43" s="35">
        <v>2.0</v>
      </c>
      <c r="X43" s="35">
        <v>1.0</v>
      </c>
      <c r="Y43" s="72">
        <v>0.013</v>
      </c>
      <c r="Z43" s="35">
        <v>1.05</v>
      </c>
      <c r="AA43" s="35" t="s">
        <v>89</v>
      </c>
      <c r="AB43" s="35" t="s">
        <v>90</v>
      </c>
      <c r="AC43" s="35">
        <v>19.76</v>
      </c>
      <c r="AD43" s="78">
        <v>37067.0</v>
      </c>
      <c r="AE43" s="35">
        <v>10.26</v>
      </c>
      <c r="AF43" s="35">
        <v>10.26</v>
      </c>
      <c r="AG43" s="78">
        <v>45638.0</v>
      </c>
      <c r="AH43" s="35">
        <v>1.6704</v>
      </c>
      <c r="AI43" s="35" t="s">
        <v>140</v>
      </c>
      <c r="AJ43" s="35"/>
      <c r="AK43" s="35" t="s">
        <v>268</v>
      </c>
      <c r="AL43" s="35">
        <v>1050.0</v>
      </c>
      <c r="AM43" s="35" t="s">
        <v>94</v>
      </c>
      <c r="AN43" s="35" t="s">
        <v>94</v>
      </c>
      <c r="AO43" s="35" t="s">
        <v>94</v>
      </c>
      <c r="AP43" s="35" t="s">
        <v>94</v>
      </c>
      <c r="AQ43" s="35" t="s">
        <v>94</v>
      </c>
      <c r="AR43" s="35" t="s">
        <v>94</v>
      </c>
      <c r="AS43" s="35" t="s">
        <v>94</v>
      </c>
      <c r="AT43" s="89" t="s">
        <v>300</v>
      </c>
      <c r="AU43" s="35" t="s">
        <v>270</v>
      </c>
      <c r="AV43" s="35" t="s">
        <v>100</v>
      </c>
      <c r="AW43" s="35" t="s">
        <v>271</v>
      </c>
      <c r="AX43" s="91"/>
    </row>
    <row r="44">
      <c r="A44" s="35">
        <v>40.0</v>
      </c>
      <c r="B44" s="66" t="s">
        <v>315</v>
      </c>
      <c r="C44" s="81" t="str">
        <f t="shared" si="1"/>
        <v>View</v>
      </c>
      <c r="D44" s="35" t="s">
        <v>318</v>
      </c>
      <c r="E44" s="70">
        <v>0.6246</v>
      </c>
      <c r="F44" s="84" t="str">
        <f t="shared" si="2"/>
        <v>Mid-Cap Value</v>
      </c>
      <c r="G44" s="72">
        <v>0.0095</v>
      </c>
      <c r="H44" s="73">
        <v>0.0589</v>
      </c>
      <c r="I44" s="73">
        <v>0.0172</v>
      </c>
      <c r="J44" s="73">
        <v>0.0963</v>
      </c>
      <c r="K44" s="73">
        <v>0.4996</v>
      </c>
      <c r="L44" s="73">
        <v>0.2352</v>
      </c>
      <c r="M44" s="73">
        <v>1.476</v>
      </c>
      <c r="N44" s="74">
        <v>0.9316</v>
      </c>
      <c r="O44" s="73">
        <v>0.2387</v>
      </c>
      <c r="P44" s="74">
        <v>6.34</v>
      </c>
      <c r="Q44" s="75">
        <v>20.298411</v>
      </c>
      <c r="R44" s="77">
        <v>66.0</v>
      </c>
      <c r="S44" s="75">
        <v>711.604432</v>
      </c>
      <c r="T44" s="72">
        <v>0.0</v>
      </c>
      <c r="U44" s="72">
        <v>0.0123</v>
      </c>
      <c r="V44" s="35" t="s">
        <v>107</v>
      </c>
      <c r="W44" s="35">
        <v>12.0</v>
      </c>
      <c r="X44" s="35">
        <v>6.0</v>
      </c>
      <c r="Y44" s="72">
        <v>0.0109</v>
      </c>
      <c r="Z44" s="35">
        <v>1.03</v>
      </c>
      <c r="AA44" s="35" t="s">
        <v>89</v>
      </c>
      <c r="AB44" s="35" t="s">
        <v>219</v>
      </c>
      <c r="AC44" s="35">
        <v>16.4</v>
      </c>
      <c r="AD44" s="78">
        <v>37621.0</v>
      </c>
      <c r="AE44" s="35">
        <v>22.51</v>
      </c>
      <c r="AF44" s="35">
        <v>22.51</v>
      </c>
      <c r="AG44" s="78">
        <v>45631.0</v>
      </c>
      <c r="AH44" s="35">
        <v>3.765</v>
      </c>
      <c r="AI44" s="35" t="s">
        <v>140</v>
      </c>
      <c r="AJ44" s="35"/>
      <c r="AK44" s="35" t="s">
        <v>268</v>
      </c>
      <c r="AL44" s="35">
        <v>1050.0</v>
      </c>
      <c r="AM44" s="35" t="s">
        <v>94</v>
      </c>
      <c r="AN44" s="35" t="s">
        <v>94</v>
      </c>
      <c r="AO44" s="35">
        <v>14.14</v>
      </c>
      <c r="AP44" s="35">
        <v>1.0</v>
      </c>
      <c r="AQ44" s="35">
        <v>0.0495</v>
      </c>
      <c r="AR44" s="35">
        <v>0.046</v>
      </c>
      <c r="AS44" s="35" t="s">
        <v>94</v>
      </c>
      <c r="AT44" s="89" t="s">
        <v>323</v>
      </c>
      <c r="AU44" s="35" t="s">
        <v>270</v>
      </c>
      <c r="AV44" s="35" t="s">
        <v>100</v>
      </c>
      <c r="AW44" s="35" t="s">
        <v>271</v>
      </c>
      <c r="AX44" s="91"/>
    </row>
    <row r="45">
      <c r="A45" s="35">
        <v>41.0</v>
      </c>
      <c r="B45" s="66" t="s">
        <v>268</v>
      </c>
      <c r="C45" s="81" t="str">
        <f t="shared" si="1"/>
        <v>View</v>
      </c>
      <c r="D45" s="35" t="s">
        <v>324</v>
      </c>
      <c r="E45" s="70">
        <v>0.2383</v>
      </c>
      <c r="F45" s="84" t="str">
        <f t="shared" si="2"/>
        <v>Mid-Cap Value</v>
      </c>
      <c r="G45" s="72">
        <v>0.0023</v>
      </c>
      <c r="H45" s="73">
        <v>0.0346</v>
      </c>
      <c r="I45" s="73">
        <v>8.0E-4</v>
      </c>
      <c r="J45" s="73">
        <v>0.0682</v>
      </c>
      <c r="K45" s="73">
        <v>0.274</v>
      </c>
      <c r="L45" s="73">
        <v>0.2122</v>
      </c>
      <c r="M45" s="73">
        <v>0.8071</v>
      </c>
      <c r="N45" s="74">
        <v>0.6045</v>
      </c>
      <c r="O45" s="73">
        <v>0.2122</v>
      </c>
      <c r="P45" s="74">
        <v>3.91</v>
      </c>
      <c r="Q45" s="75">
        <v>-522.402233</v>
      </c>
      <c r="R45" s="77">
        <v>727.0</v>
      </c>
      <c r="S45" s="75">
        <v>13286.62445</v>
      </c>
      <c r="T45" s="72">
        <v>0.0172</v>
      </c>
      <c r="U45" s="72">
        <v>0.0159</v>
      </c>
      <c r="V45" s="35" t="s">
        <v>145</v>
      </c>
      <c r="W45" s="35">
        <v>28.0</v>
      </c>
      <c r="X45" s="35">
        <v>51.0</v>
      </c>
      <c r="Y45" s="72">
        <v>0.0108</v>
      </c>
      <c r="Z45" s="35">
        <v>1.0</v>
      </c>
      <c r="AA45" s="35" t="s">
        <v>89</v>
      </c>
      <c r="AB45" s="35" t="s">
        <v>325</v>
      </c>
      <c r="AC45" s="35">
        <v>19.88</v>
      </c>
      <c r="AD45" s="78">
        <v>37089.0</v>
      </c>
      <c r="AE45" s="35">
        <v>12.92</v>
      </c>
      <c r="AF45" s="35">
        <v>0.25</v>
      </c>
      <c r="AG45" s="78">
        <v>45824.0</v>
      </c>
      <c r="AH45" s="35">
        <v>0.4923</v>
      </c>
      <c r="AI45" s="35" t="s">
        <v>91</v>
      </c>
      <c r="AJ45" s="35" t="s">
        <v>92</v>
      </c>
      <c r="AK45" s="35" t="s">
        <v>268</v>
      </c>
      <c r="AL45" s="35">
        <v>1050.0</v>
      </c>
      <c r="AM45" s="35" t="s">
        <v>94</v>
      </c>
      <c r="AN45" s="35" t="s">
        <v>94</v>
      </c>
      <c r="AO45" s="35" t="s">
        <v>94</v>
      </c>
      <c r="AP45" s="35" t="s">
        <v>94</v>
      </c>
      <c r="AQ45" s="35" t="s">
        <v>94</v>
      </c>
      <c r="AR45" s="35" t="s">
        <v>94</v>
      </c>
      <c r="AS45" s="35" t="s">
        <v>94</v>
      </c>
      <c r="AT45" s="89" t="s">
        <v>326</v>
      </c>
      <c r="AU45" s="35" t="s">
        <v>270</v>
      </c>
      <c r="AV45" s="35" t="s">
        <v>100</v>
      </c>
      <c r="AW45" s="35" t="s">
        <v>271</v>
      </c>
      <c r="AX45" s="91"/>
    </row>
    <row r="46">
      <c r="A46" s="35">
        <v>42.0</v>
      </c>
      <c r="B46" s="66" t="s">
        <v>327</v>
      </c>
      <c r="C46" s="81" t="str">
        <f t="shared" si="1"/>
        <v>View</v>
      </c>
      <c r="D46" s="35" t="s">
        <v>328</v>
      </c>
      <c r="E46" s="70">
        <v>0.7862</v>
      </c>
      <c r="F46" s="84" t="str">
        <f t="shared" si="2"/>
        <v>Small Blend</v>
      </c>
      <c r="G46" s="72">
        <v>0.0095</v>
      </c>
      <c r="H46" s="73">
        <v>-0.0761</v>
      </c>
      <c r="I46" s="73">
        <v>-0.1119</v>
      </c>
      <c r="J46" s="73">
        <v>-0.0238</v>
      </c>
      <c r="K46" s="73">
        <v>0.6905</v>
      </c>
      <c r="L46" s="73">
        <v>0.2756</v>
      </c>
      <c r="M46" s="73">
        <v>1.7905</v>
      </c>
      <c r="N46" s="74">
        <v>1.0065</v>
      </c>
      <c r="O46" s="73">
        <v>0.2756</v>
      </c>
      <c r="P46" s="74">
        <v>6.91</v>
      </c>
      <c r="Q46" s="75">
        <v>-444.613283</v>
      </c>
      <c r="R46" s="77">
        <v>31.0</v>
      </c>
      <c r="S46" s="75">
        <v>1225.152415</v>
      </c>
      <c r="T46" s="72">
        <v>0.0025</v>
      </c>
      <c r="U46" s="72">
        <v>0.0055</v>
      </c>
      <c r="V46" s="35" t="s">
        <v>107</v>
      </c>
      <c r="W46" s="35">
        <v>70.0</v>
      </c>
      <c r="X46" s="35">
        <v>1.0</v>
      </c>
      <c r="Y46" s="72">
        <v>0.0136</v>
      </c>
      <c r="Z46" s="35">
        <v>1.02</v>
      </c>
      <c r="AA46" s="35" t="s">
        <v>89</v>
      </c>
      <c r="AB46" s="35" t="s">
        <v>236</v>
      </c>
      <c r="AC46" s="35">
        <v>14.05</v>
      </c>
      <c r="AD46" s="78">
        <v>39510.0</v>
      </c>
      <c r="AE46" s="35">
        <v>21.8</v>
      </c>
      <c r="AF46" s="35">
        <v>6.34</v>
      </c>
      <c r="AG46" s="78">
        <v>45653.0</v>
      </c>
      <c r="AH46" s="35">
        <v>0.1214</v>
      </c>
      <c r="AI46" s="35" t="s">
        <v>140</v>
      </c>
      <c r="AJ46" s="35"/>
      <c r="AK46" s="35" t="s">
        <v>329</v>
      </c>
      <c r="AL46" s="35">
        <v>1060.0</v>
      </c>
      <c r="AM46" s="35" t="s">
        <v>94</v>
      </c>
      <c r="AN46" s="35" t="s">
        <v>94</v>
      </c>
      <c r="AO46" s="35" t="s">
        <v>94</v>
      </c>
      <c r="AP46" s="35" t="s">
        <v>94</v>
      </c>
      <c r="AQ46" s="35" t="s">
        <v>94</v>
      </c>
      <c r="AR46" s="35" t="s">
        <v>94</v>
      </c>
      <c r="AS46" s="35" t="s">
        <v>94</v>
      </c>
      <c r="AT46" s="89" t="s">
        <v>330</v>
      </c>
      <c r="AU46" s="35" t="s">
        <v>331</v>
      </c>
      <c r="AV46" s="35" t="s">
        <v>100</v>
      </c>
      <c r="AW46" s="35" t="s">
        <v>291</v>
      </c>
      <c r="AX46" s="91"/>
    </row>
    <row r="47">
      <c r="A47" s="35">
        <v>43.0</v>
      </c>
      <c r="B47" s="66" t="s">
        <v>332</v>
      </c>
      <c r="C47" s="81" t="str">
        <f t="shared" si="1"/>
        <v>View</v>
      </c>
      <c r="D47" s="35" t="s">
        <v>333</v>
      </c>
      <c r="E47" s="70">
        <v>0.5659</v>
      </c>
      <c r="F47" s="84" t="str">
        <f t="shared" si="2"/>
        <v>Small Blend</v>
      </c>
      <c r="G47" s="72">
        <v>0.0129</v>
      </c>
      <c r="H47" s="73">
        <v>-0.0192</v>
      </c>
      <c r="I47" s="73">
        <v>-0.0522</v>
      </c>
      <c r="J47" s="73">
        <v>0.0161</v>
      </c>
      <c r="K47" s="73">
        <v>0.5677</v>
      </c>
      <c r="L47" s="73">
        <v>0.269</v>
      </c>
      <c r="M47" s="73">
        <v>1.5187</v>
      </c>
      <c r="N47" s="74">
        <v>0.8065</v>
      </c>
      <c r="O47" s="73">
        <v>0.269</v>
      </c>
      <c r="P47" s="74">
        <v>5.78</v>
      </c>
      <c r="Q47" s="75">
        <v>-56.139885</v>
      </c>
      <c r="R47" s="77">
        <v>51.0</v>
      </c>
      <c r="S47" s="75">
        <v>495.830617</v>
      </c>
      <c r="T47" s="72">
        <v>7.0E-4</v>
      </c>
      <c r="U47" s="72">
        <v>0.0013</v>
      </c>
      <c r="V47" s="35" t="s">
        <v>107</v>
      </c>
      <c r="W47" s="35">
        <v>32.0</v>
      </c>
      <c r="X47" s="35">
        <v>1.0</v>
      </c>
      <c r="Y47" s="72">
        <v>0.0144</v>
      </c>
      <c r="Z47" s="35">
        <v>1.08</v>
      </c>
      <c r="AA47" s="35" t="s">
        <v>89</v>
      </c>
      <c r="AB47" s="35" t="s">
        <v>231</v>
      </c>
      <c r="AC47" s="35">
        <v>15.48</v>
      </c>
      <c r="AD47" s="78">
        <v>35370.0</v>
      </c>
      <c r="AE47" s="35">
        <v>25.02</v>
      </c>
      <c r="AF47" s="35">
        <v>6.34</v>
      </c>
      <c r="AG47" s="78">
        <v>45653.0</v>
      </c>
      <c r="AH47" s="35">
        <v>0.0396</v>
      </c>
      <c r="AI47" s="35" t="s">
        <v>140</v>
      </c>
      <c r="AJ47" s="35"/>
      <c r="AK47" s="35" t="s">
        <v>329</v>
      </c>
      <c r="AL47" s="35">
        <v>1060.0</v>
      </c>
      <c r="AM47" s="35" t="s">
        <v>94</v>
      </c>
      <c r="AN47" s="35" t="s">
        <v>94</v>
      </c>
      <c r="AO47" s="35" t="s">
        <v>94</v>
      </c>
      <c r="AP47" s="35" t="s">
        <v>94</v>
      </c>
      <c r="AQ47" s="35" t="s">
        <v>94</v>
      </c>
      <c r="AR47" s="35" t="s">
        <v>94</v>
      </c>
      <c r="AS47" s="35" t="s">
        <v>94</v>
      </c>
      <c r="AT47" s="89" t="s">
        <v>334</v>
      </c>
      <c r="AU47" s="35" t="s">
        <v>331</v>
      </c>
      <c r="AV47" s="35" t="s">
        <v>100</v>
      </c>
      <c r="AW47" s="35" t="s">
        <v>291</v>
      </c>
      <c r="AX47" s="91"/>
    </row>
    <row r="48">
      <c r="A48" s="35">
        <v>44.0</v>
      </c>
      <c r="B48" s="66" t="s">
        <v>335</v>
      </c>
      <c r="C48" s="81" t="str">
        <f t="shared" si="1"/>
        <v>View</v>
      </c>
      <c r="D48" s="35" t="s">
        <v>336</v>
      </c>
      <c r="E48" s="70">
        <v>0.4427</v>
      </c>
      <c r="F48" s="84" t="str">
        <f t="shared" si="2"/>
        <v>Small Blend</v>
      </c>
      <c r="G48" s="72">
        <v>0.0057</v>
      </c>
      <c r="H48" s="73">
        <v>0.0347</v>
      </c>
      <c r="I48" s="73">
        <v>-0.011</v>
      </c>
      <c r="J48" s="73">
        <v>0.1016</v>
      </c>
      <c r="K48" s="73">
        <v>0.418</v>
      </c>
      <c r="L48" s="73">
        <v>0.2593</v>
      </c>
      <c r="M48" s="73">
        <v>1.0794</v>
      </c>
      <c r="N48" s="74">
        <v>0.7065</v>
      </c>
      <c r="O48" s="73">
        <v>0.2593</v>
      </c>
      <c r="P48" s="74">
        <v>4.31</v>
      </c>
      <c r="Q48" s="75">
        <v>139.991775</v>
      </c>
      <c r="R48" s="77">
        <v>362.0</v>
      </c>
      <c r="S48" s="75">
        <v>1672.002521</v>
      </c>
      <c r="T48" s="72">
        <v>0.0</v>
      </c>
      <c r="U48" s="72">
        <v>0.0078</v>
      </c>
      <c r="V48" s="35" t="s">
        <v>107</v>
      </c>
      <c r="W48" s="35">
        <v>3.0</v>
      </c>
      <c r="X48" s="35">
        <v>3.0</v>
      </c>
      <c r="Y48" s="72">
        <v>0.0127</v>
      </c>
      <c r="Z48" s="35">
        <v>1.04</v>
      </c>
      <c r="AA48" s="35" t="s">
        <v>89</v>
      </c>
      <c r="AB48" s="35" t="s">
        <v>219</v>
      </c>
      <c r="AC48" s="35">
        <v>19.21</v>
      </c>
      <c r="AD48" s="78">
        <v>42587.0</v>
      </c>
      <c r="AE48" s="35">
        <v>8.91</v>
      </c>
      <c r="AF48" s="35">
        <v>0.33</v>
      </c>
      <c r="AG48" s="78">
        <v>45632.0</v>
      </c>
      <c r="AH48" s="35">
        <v>1.8781</v>
      </c>
      <c r="AI48" s="35" t="s">
        <v>140</v>
      </c>
      <c r="AJ48" s="35"/>
      <c r="AK48" s="35" t="s">
        <v>329</v>
      </c>
      <c r="AL48" s="35">
        <v>1060.0</v>
      </c>
      <c r="AM48" s="35" t="s">
        <v>94</v>
      </c>
      <c r="AN48" s="35" t="s">
        <v>94</v>
      </c>
      <c r="AO48" s="35" t="s">
        <v>94</v>
      </c>
      <c r="AP48" s="35" t="s">
        <v>94</v>
      </c>
      <c r="AQ48" s="35" t="s">
        <v>94</v>
      </c>
      <c r="AR48" s="35" t="s">
        <v>94</v>
      </c>
      <c r="AS48" s="35" t="s">
        <v>94</v>
      </c>
      <c r="AT48" s="89" t="s">
        <v>337</v>
      </c>
      <c r="AU48" s="35" t="s">
        <v>331</v>
      </c>
      <c r="AV48" s="35" t="s">
        <v>100</v>
      </c>
      <c r="AW48" s="35" t="s">
        <v>291</v>
      </c>
      <c r="AX48" s="91"/>
    </row>
    <row r="49">
      <c r="A49" s="35">
        <v>45.0</v>
      </c>
      <c r="B49" s="66" t="s">
        <v>338</v>
      </c>
      <c r="C49" s="81" t="str">
        <f t="shared" si="1"/>
        <v>View</v>
      </c>
      <c r="D49" s="35" t="s">
        <v>339</v>
      </c>
      <c r="E49" s="70">
        <v>0.3545</v>
      </c>
      <c r="F49" s="84" t="str">
        <f t="shared" si="2"/>
        <v>Small Blend</v>
      </c>
      <c r="G49" s="72">
        <v>0.0035</v>
      </c>
      <c r="H49" s="73">
        <v>0.0199</v>
      </c>
      <c r="I49" s="73">
        <v>-0.0283</v>
      </c>
      <c r="J49" s="73">
        <v>0.0444</v>
      </c>
      <c r="K49" s="73">
        <v>0.3844</v>
      </c>
      <c r="L49" s="73">
        <v>0.2963</v>
      </c>
      <c r="M49" s="73">
        <v>0.7712</v>
      </c>
      <c r="N49" s="74">
        <v>0.4538</v>
      </c>
      <c r="O49" s="73">
        <v>0.2963</v>
      </c>
      <c r="P49" s="74">
        <v>2.68</v>
      </c>
      <c r="Q49" s="75">
        <v>262.223455</v>
      </c>
      <c r="R49" s="77">
        <v>119.0</v>
      </c>
      <c r="S49" s="75">
        <v>1715.706563</v>
      </c>
      <c r="T49" s="72">
        <v>0.0079</v>
      </c>
      <c r="U49" s="72">
        <v>0.0091</v>
      </c>
      <c r="V49" s="35" t="s">
        <v>107</v>
      </c>
      <c r="W49" s="35">
        <v>15.0</v>
      </c>
      <c r="X49" s="35">
        <v>4.0</v>
      </c>
      <c r="Y49" s="72">
        <v>0.0136</v>
      </c>
      <c r="Z49" s="35">
        <v>1.03</v>
      </c>
      <c r="AA49" s="35" t="s">
        <v>89</v>
      </c>
      <c r="AB49" s="35" t="s">
        <v>214</v>
      </c>
      <c r="AC49" s="35">
        <v>20.69</v>
      </c>
      <c r="AD49" s="78">
        <v>38414.0</v>
      </c>
      <c r="AE49" s="35">
        <v>18.1</v>
      </c>
      <c r="AF49" s="35">
        <v>4.84</v>
      </c>
      <c r="AG49" s="78">
        <v>45831.0</v>
      </c>
      <c r="AH49" s="35">
        <v>0.1156</v>
      </c>
      <c r="AI49" s="35" t="s">
        <v>91</v>
      </c>
      <c r="AJ49" s="35" t="s">
        <v>92</v>
      </c>
      <c r="AK49" s="35" t="s">
        <v>329</v>
      </c>
      <c r="AL49" s="35">
        <v>1060.0</v>
      </c>
      <c r="AM49" s="35" t="s">
        <v>94</v>
      </c>
      <c r="AN49" s="35" t="s">
        <v>94</v>
      </c>
      <c r="AO49" s="35" t="s">
        <v>94</v>
      </c>
      <c r="AP49" s="35" t="s">
        <v>94</v>
      </c>
      <c r="AQ49" s="35" t="s">
        <v>94</v>
      </c>
      <c r="AR49" s="35" t="s">
        <v>94</v>
      </c>
      <c r="AS49" s="35" t="s">
        <v>94</v>
      </c>
      <c r="AT49" s="89" t="s">
        <v>340</v>
      </c>
      <c r="AU49" s="35" t="s">
        <v>331</v>
      </c>
      <c r="AV49" s="35" t="s">
        <v>100</v>
      </c>
      <c r="AW49" s="35" t="s">
        <v>291</v>
      </c>
      <c r="AX49" s="91"/>
    </row>
    <row r="50">
      <c r="A50" s="35">
        <v>46.0</v>
      </c>
      <c r="B50" s="66" t="s">
        <v>341</v>
      </c>
      <c r="C50" s="81" t="str">
        <f t="shared" si="1"/>
        <v>View</v>
      </c>
      <c r="D50" s="35" t="s">
        <v>342</v>
      </c>
      <c r="E50" s="70">
        <v>0.3433</v>
      </c>
      <c r="F50" s="84" t="str">
        <f t="shared" si="2"/>
        <v>Small Blend</v>
      </c>
      <c r="G50" s="72">
        <v>0.0015</v>
      </c>
      <c r="H50" s="73">
        <v>0.0173</v>
      </c>
      <c r="I50" s="73">
        <v>-0.0252</v>
      </c>
      <c r="J50" s="73">
        <v>0.0857</v>
      </c>
      <c r="K50" s="73">
        <v>0.3733</v>
      </c>
      <c r="L50" s="73">
        <v>0.2627</v>
      </c>
      <c r="M50" s="73">
        <v>0.9518</v>
      </c>
      <c r="N50" s="74">
        <v>0.602</v>
      </c>
      <c r="O50" s="73">
        <v>0.2627</v>
      </c>
      <c r="P50" s="74">
        <v>3.72</v>
      </c>
      <c r="Q50" s="75">
        <v>308.099923</v>
      </c>
      <c r="R50" s="77">
        <v>849.0</v>
      </c>
      <c r="S50" s="75">
        <v>1906.083219</v>
      </c>
      <c r="T50" s="72">
        <v>0.0131</v>
      </c>
      <c r="U50" s="72">
        <v>0.0137</v>
      </c>
      <c r="V50" s="35" t="s">
        <v>107</v>
      </c>
      <c r="W50" s="35">
        <v>4.0</v>
      </c>
      <c r="X50" s="35">
        <v>6.0</v>
      </c>
      <c r="Y50" s="72">
        <v>0.0131</v>
      </c>
      <c r="Z50" s="35">
        <v>1.07</v>
      </c>
      <c r="AA50" s="35" t="s">
        <v>89</v>
      </c>
      <c r="AB50" s="35" t="s">
        <v>343</v>
      </c>
      <c r="AC50" s="35">
        <v>18.78</v>
      </c>
      <c r="AD50" s="78">
        <v>42122.0</v>
      </c>
      <c r="AE50" s="35">
        <v>10.18</v>
      </c>
      <c r="AF50" s="35">
        <v>0.25</v>
      </c>
      <c r="AG50" s="78">
        <v>45824.0</v>
      </c>
      <c r="AH50" s="35">
        <v>0.2067</v>
      </c>
      <c r="AI50" s="35" t="s">
        <v>91</v>
      </c>
      <c r="AJ50" s="35" t="s">
        <v>92</v>
      </c>
      <c r="AK50" s="35" t="s">
        <v>329</v>
      </c>
      <c r="AL50" s="35">
        <v>1060.0</v>
      </c>
      <c r="AM50" s="35" t="s">
        <v>94</v>
      </c>
      <c r="AN50" s="35" t="s">
        <v>94</v>
      </c>
      <c r="AO50" s="35" t="s">
        <v>94</v>
      </c>
      <c r="AP50" s="35" t="s">
        <v>94</v>
      </c>
      <c r="AQ50" s="35" t="s">
        <v>94</v>
      </c>
      <c r="AR50" s="35" t="s">
        <v>94</v>
      </c>
      <c r="AS50" s="35" t="s">
        <v>94</v>
      </c>
      <c r="AT50" s="89" t="s">
        <v>344</v>
      </c>
      <c r="AU50" s="35" t="s">
        <v>331</v>
      </c>
      <c r="AV50" s="35" t="s">
        <v>100</v>
      </c>
      <c r="AW50" s="35" t="s">
        <v>291</v>
      </c>
      <c r="AX50" s="91"/>
    </row>
    <row r="51">
      <c r="A51" s="35">
        <v>47.0</v>
      </c>
      <c r="B51" s="66" t="s">
        <v>144</v>
      </c>
      <c r="C51" s="81" t="str">
        <f t="shared" si="1"/>
        <v>View</v>
      </c>
      <c r="D51" s="35" t="s">
        <v>345</v>
      </c>
      <c r="E51" s="70">
        <v>0.3311</v>
      </c>
      <c r="F51" s="84" t="str">
        <f t="shared" si="2"/>
        <v>Small Blend</v>
      </c>
      <c r="G51" s="72">
        <v>0.0016</v>
      </c>
      <c r="H51" s="73">
        <v>0.0103</v>
      </c>
      <c r="I51" s="73">
        <v>-0.022</v>
      </c>
      <c r="J51" s="73">
        <v>0.0456</v>
      </c>
      <c r="K51" s="73">
        <v>0.3202</v>
      </c>
      <c r="L51" s="73">
        <v>0.2216</v>
      </c>
      <c r="M51" s="73">
        <v>0.8573</v>
      </c>
      <c r="N51" s="74">
        <v>0.6531</v>
      </c>
      <c r="O51" s="73">
        <v>0.2216</v>
      </c>
      <c r="P51" s="74">
        <v>3.99</v>
      </c>
      <c r="Q51" s="75">
        <v>770.00421</v>
      </c>
      <c r="R51" s="77">
        <v>600.0</v>
      </c>
      <c r="S51" s="75">
        <v>1591.514137</v>
      </c>
      <c r="T51" s="72">
        <v>0.0126</v>
      </c>
      <c r="U51" s="72">
        <v>0.0136</v>
      </c>
      <c r="V51" s="35" t="s">
        <v>88</v>
      </c>
      <c r="W51" s="35">
        <v>14.0</v>
      </c>
      <c r="X51" s="35">
        <v>12.0</v>
      </c>
      <c r="Y51" s="72">
        <v>0.0114</v>
      </c>
      <c r="Z51" s="35">
        <v>0.96</v>
      </c>
      <c r="AA51" s="35" t="s">
        <v>89</v>
      </c>
      <c r="AB51" s="35" t="s">
        <v>346</v>
      </c>
      <c r="AC51" s="35">
        <v>18.04</v>
      </c>
      <c r="AD51" s="78">
        <v>43522.0</v>
      </c>
      <c r="AE51" s="35">
        <v>6.35</v>
      </c>
      <c r="AF51" s="35">
        <v>5.84</v>
      </c>
      <c r="AG51" s="78">
        <v>45828.0</v>
      </c>
      <c r="AH51" s="35">
        <v>0.143</v>
      </c>
      <c r="AI51" s="35" t="s">
        <v>91</v>
      </c>
      <c r="AJ51" s="35" t="s">
        <v>92</v>
      </c>
      <c r="AK51" s="35" t="s">
        <v>329</v>
      </c>
      <c r="AL51" s="35">
        <v>1060.0</v>
      </c>
      <c r="AM51" s="35" t="s">
        <v>94</v>
      </c>
      <c r="AN51" s="35" t="s">
        <v>94</v>
      </c>
      <c r="AO51" s="35" t="s">
        <v>94</v>
      </c>
      <c r="AP51" s="35" t="s">
        <v>94</v>
      </c>
      <c r="AQ51" s="35" t="s">
        <v>94</v>
      </c>
      <c r="AR51" s="35" t="s">
        <v>94</v>
      </c>
      <c r="AS51" s="35" t="s">
        <v>94</v>
      </c>
      <c r="AT51" s="89" t="s">
        <v>347</v>
      </c>
      <c r="AU51" s="35" t="s">
        <v>331</v>
      </c>
      <c r="AV51" s="35" t="s">
        <v>100</v>
      </c>
      <c r="AW51" s="35" t="s">
        <v>291</v>
      </c>
      <c r="AX51" s="91"/>
    </row>
    <row r="52">
      <c r="A52" s="35">
        <v>48.0</v>
      </c>
      <c r="B52" s="66" t="s">
        <v>329</v>
      </c>
      <c r="C52" s="81" t="str">
        <f t="shared" si="1"/>
        <v>View</v>
      </c>
      <c r="D52" s="35" t="s">
        <v>348</v>
      </c>
      <c r="E52" s="70">
        <v>0.105</v>
      </c>
      <c r="F52" s="84" t="str">
        <f t="shared" si="2"/>
        <v>Small Blend</v>
      </c>
      <c r="G52" s="72">
        <v>0.0019</v>
      </c>
      <c r="H52" s="73">
        <v>-0.0225</v>
      </c>
      <c r="I52" s="73">
        <v>-0.0463</v>
      </c>
      <c r="J52" s="73">
        <v>0.0037</v>
      </c>
      <c r="K52" s="73">
        <v>0.1968</v>
      </c>
      <c r="L52" s="73">
        <v>0.3144</v>
      </c>
      <c r="M52" s="73">
        <v>0.5526</v>
      </c>
      <c r="N52" s="74">
        <v>0.3189</v>
      </c>
      <c r="O52" s="73">
        <v>0.3191</v>
      </c>
      <c r="P52" s="74">
        <v>1.83</v>
      </c>
      <c r="Q52" s="75">
        <v>-10873.50456</v>
      </c>
      <c r="R52" s="77">
        <v>1987.0</v>
      </c>
      <c r="S52" s="75">
        <v>59407.5396</v>
      </c>
      <c r="T52" s="72">
        <v>0.0127</v>
      </c>
      <c r="U52" s="72">
        <v>0.0115</v>
      </c>
      <c r="V52" s="35" t="s">
        <v>145</v>
      </c>
      <c r="W52" s="35">
        <v>46.0</v>
      </c>
      <c r="X52" s="35">
        <v>55.0</v>
      </c>
      <c r="Y52" s="72">
        <v>0.0138</v>
      </c>
      <c r="Z52" s="35">
        <v>1.11</v>
      </c>
      <c r="AA52" s="35" t="s">
        <v>89</v>
      </c>
      <c r="AB52" s="35" t="s">
        <v>231</v>
      </c>
      <c r="AC52" s="35">
        <v>17.24</v>
      </c>
      <c r="AD52" s="78">
        <v>36668.0</v>
      </c>
      <c r="AE52" s="35">
        <v>12.92</v>
      </c>
      <c r="AF52" s="35">
        <v>0.25</v>
      </c>
      <c r="AG52" s="78">
        <v>45824.0</v>
      </c>
      <c r="AH52" s="35">
        <v>0.5756</v>
      </c>
      <c r="AI52" s="35" t="s">
        <v>91</v>
      </c>
      <c r="AJ52" s="35" t="s">
        <v>92</v>
      </c>
      <c r="AK52" s="35" t="s">
        <v>329</v>
      </c>
      <c r="AL52" s="35">
        <v>1060.0</v>
      </c>
      <c r="AM52" s="35" t="s">
        <v>94</v>
      </c>
      <c r="AN52" s="35" t="s">
        <v>94</v>
      </c>
      <c r="AO52" s="35" t="s">
        <v>94</v>
      </c>
      <c r="AP52" s="35" t="s">
        <v>94</v>
      </c>
      <c r="AQ52" s="35" t="s">
        <v>94</v>
      </c>
      <c r="AR52" s="35" t="s">
        <v>94</v>
      </c>
      <c r="AS52" s="35" t="s">
        <v>94</v>
      </c>
      <c r="AT52" s="89" t="s">
        <v>349</v>
      </c>
      <c r="AU52" s="35" t="s">
        <v>331</v>
      </c>
      <c r="AV52" s="35" t="s">
        <v>100</v>
      </c>
      <c r="AW52" s="35" t="s">
        <v>291</v>
      </c>
      <c r="AX52" s="91"/>
    </row>
    <row r="53">
      <c r="A53" s="35">
        <v>49.0</v>
      </c>
      <c r="B53" s="66" t="s">
        <v>350</v>
      </c>
      <c r="C53" s="81" t="str">
        <f t="shared" si="1"/>
        <v>View</v>
      </c>
      <c r="D53" s="35" t="s">
        <v>351</v>
      </c>
      <c r="E53" s="70">
        <v>0.5877</v>
      </c>
      <c r="F53" s="84" t="str">
        <f t="shared" si="2"/>
        <v>Small Growth</v>
      </c>
      <c r="G53" s="72">
        <v>0.012</v>
      </c>
      <c r="H53" s="73">
        <v>0.121</v>
      </c>
      <c r="I53" s="73">
        <v>0.0859</v>
      </c>
      <c r="J53" s="73">
        <v>0.1185</v>
      </c>
      <c r="K53" s="73">
        <v>0.6641</v>
      </c>
      <c r="L53" s="73">
        <v>0.3593</v>
      </c>
      <c r="M53" s="73">
        <v>1.1671</v>
      </c>
      <c r="N53" s="74">
        <v>0.5833</v>
      </c>
      <c r="O53" s="73">
        <v>0.3593</v>
      </c>
      <c r="P53" s="74">
        <v>3.37</v>
      </c>
      <c r="Q53" s="75">
        <v>-11.728627</v>
      </c>
      <c r="R53" s="77">
        <v>96.0</v>
      </c>
      <c r="S53" s="75">
        <v>873.47022</v>
      </c>
      <c r="T53" s="72">
        <v>0.0</v>
      </c>
      <c r="U53" s="72">
        <v>0.0</v>
      </c>
      <c r="V53" s="35" t="s">
        <v>107</v>
      </c>
      <c r="W53" s="35">
        <v>13.0</v>
      </c>
      <c r="X53" s="35">
        <v>1.0</v>
      </c>
      <c r="Y53" s="72">
        <v>0.0149</v>
      </c>
      <c r="Z53" s="35">
        <v>1.14</v>
      </c>
      <c r="AA53" s="35" t="s">
        <v>89</v>
      </c>
      <c r="AB53" s="35" t="s">
        <v>352</v>
      </c>
      <c r="AC53" s="35">
        <v>27.37</v>
      </c>
      <c r="AD53" s="78">
        <v>42734.0</v>
      </c>
      <c r="AE53" s="35">
        <v>15.51</v>
      </c>
      <c r="AF53" s="35">
        <v>15.51</v>
      </c>
      <c r="AG53" s="78">
        <v>44510.0</v>
      </c>
      <c r="AH53" s="35" t="s">
        <v>94</v>
      </c>
      <c r="AI53" s="35" t="s">
        <v>140</v>
      </c>
      <c r="AJ53" s="35"/>
      <c r="AK53" s="35" t="s">
        <v>353</v>
      </c>
      <c r="AL53" s="35">
        <v>1070.0</v>
      </c>
      <c r="AM53" s="35" t="s">
        <v>94</v>
      </c>
      <c r="AN53" s="35" t="s">
        <v>94</v>
      </c>
      <c r="AO53" s="35" t="s">
        <v>94</v>
      </c>
      <c r="AP53" s="35" t="s">
        <v>94</v>
      </c>
      <c r="AQ53" s="35" t="s">
        <v>94</v>
      </c>
      <c r="AR53" s="35" t="s">
        <v>94</v>
      </c>
      <c r="AS53" s="35" t="s">
        <v>94</v>
      </c>
      <c r="AT53" s="89" t="s">
        <v>354</v>
      </c>
      <c r="AU53" s="35" t="s">
        <v>355</v>
      </c>
      <c r="AV53" s="35" t="s">
        <v>100</v>
      </c>
      <c r="AW53" s="35" t="s">
        <v>356</v>
      </c>
      <c r="AX53" s="91"/>
    </row>
    <row r="54">
      <c r="A54" s="35">
        <v>50.0</v>
      </c>
      <c r="B54" s="66" t="s">
        <v>357</v>
      </c>
      <c r="C54" s="81" t="str">
        <f t="shared" si="1"/>
        <v>View</v>
      </c>
      <c r="D54" s="35" t="s">
        <v>358</v>
      </c>
      <c r="E54" s="70">
        <v>0.5061</v>
      </c>
      <c r="F54" s="84" t="str">
        <f t="shared" si="2"/>
        <v>Small Growth</v>
      </c>
      <c r="G54" s="72">
        <v>0.0099</v>
      </c>
      <c r="H54" s="73">
        <v>0.0389</v>
      </c>
      <c r="I54" s="73">
        <v>-0.0027</v>
      </c>
      <c r="J54" s="73">
        <v>0.1409</v>
      </c>
      <c r="K54" s="73">
        <v>0.501</v>
      </c>
      <c r="L54" s="73">
        <v>0.5114</v>
      </c>
      <c r="M54" s="73">
        <v>0.3469</v>
      </c>
      <c r="N54" s="74">
        <v>0.1453</v>
      </c>
      <c r="O54" s="73">
        <v>0.5266</v>
      </c>
      <c r="P54" s="74">
        <v>0.71</v>
      </c>
      <c r="Q54" s="75">
        <v>-84.01967</v>
      </c>
      <c r="R54" s="77">
        <v>89.0</v>
      </c>
      <c r="S54" s="75">
        <v>2385.221708</v>
      </c>
      <c r="T54" s="72">
        <v>0.0</v>
      </c>
      <c r="U54" s="72">
        <v>0.0</v>
      </c>
      <c r="V54" s="35" t="s">
        <v>107</v>
      </c>
      <c r="W54" s="35">
        <v>7.0</v>
      </c>
      <c r="X54" s="35">
        <v>5.0</v>
      </c>
      <c r="Y54" s="72">
        <v>0.0149</v>
      </c>
      <c r="Z54" s="35">
        <v>1.21</v>
      </c>
      <c r="AA54" s="35" t="s">
        <v>89</v>
      </c>
      <c r="AB54" s="35" t="s">
        <v>219</v>
      </c>
      <c r="AC54" s="35">
        <v>30.85</v>
      </c>
      <c r="AD54" s="78">
        <v>35339.0</v>
      </c>
      <c r="AE54" s="35">
        <v>19.42</v>
      </c>
      <c r="AF54" s="35">
        <v>2.7</v>
      </c>
      <c r="AG54" s="78">
        <v>44537.0</v>
      </c>
      <c r="AH54" s="35" t="s">
        <v>94</v>
      </c>
      <c r="AI54" s="35" t="s">
        <v>140</v>
      </c>
      <c r="AJ54" s="35"/>
      <c r="AK54" s="35" t="s">
        <v>353</v>
      </c>
      <c r="AL54" s="35">
        <v>1070.0</v>
      </c>
      <c r="AM54" s="35" t="s">
        <v>94</v>
      </c>
      <c r="AN54" s="35" t="s">
        <v>94</v>
      </c>
      <c r="AO54" s="35" t="s">
        <v>94</v>
      </c>
      <c r="AP54" s="35" t="s">
        <v>94</v>
      </c>
      <c r="AQ54" s="35" t="s">
        <v>94</v>
      </c>
      <c r="AR54" s="35" t="s">
        <v>94</v>
      </c>
      <c r="AS54" s="35" t="s">
        <v>94</v>
      </c>
      <c r="AT54" s="89" t="s">
        <v>359</v>
      </c>
      <c r="AU54" s="35" t="s">
        <v>355</v>
      </c>
      <c r="AV54" s="35" t="s">
        <v>100</v>
      </c>
      <c r="AW54" s="35" t="s">
        <v>356</v>
      </c>
      <c r="AX54" s="91"/>
    </row>
    <row r="55">
      <c r="A55" s="35">
        <v>51.0</v>
      </c>
      <c r="B55" s="66" t="s">
        <v>360</v>
      </c>
      <c r="C55" s="81" t="str">
        <f t="shared" si="1"/>
        <v>View</v>
      </c>
      <c r="D55" s="35" t="s">
        <v>361</v>
      </c>
      <c r="E55" s="70">
        <v>0.4836</v>
      </c>
      <c r="F55" s="84" t="str">
        <f t="shared" si="2"/>
        <v>Small Growth</v>
      </c>
      <c r="G55" s="72">
        <v>0.01</v>
      </c>
      <c r="H55" s="73">
        <v>-0.0504</v>
      </c>
      <c r="I55" s="73">
        <v>-0.1158</v>
      </c>
      <c r="J55" s="73">
        <v>0.075</v>
      </c>
      <c r="K55" s="73">
        <v>0.5223</v>
      </c>
      <c r="L55" s="73">
        <v>0.3774</v>
      </c>
      <c r="M55" s="73">
        <v>0.9557</v>
      </c>
      <c r="N55" s="74">
        <v>0.4884</v>
      </c>
      <c r="O55" s="73">
        <v>0.3995</v>
      </c>
      <c r="P55" s="74">
        <v>2.47</v>
      </c>
      <c r="Q55" s="75">
        <v>408.063307</v>
      </c>
      <c r="R55" s="77">
        <v>61.0</v>
      </c>
      <c r="S55" s="75">
        <v>2858.584183</v>
      </c>
      <c r="T55" s="72">
        <v>0.0</v>
      </c>
      <c r="U55" s="72">
        <v>0.0</v>
      </c>
      <c r="V55" s="35" t="s">
        <v>107</v>
      </c>
      <c r="W55" s="35">
        <v>25.0</v>
      </c>
      <c r="X55" s="35">
        <v>2.0</v>
      </c>
      <c r="Y55" s="72">
        <v>0.0153</v>
      </c>
      <c r="Z55" s="35">
        <v>1.17</v>
      </c>
      <c r="AA55" s="35" t="s">
        <v>89</v>
      </c>
      <c r="AB55" s="35" t="s">
        <v>352</v>
      </c>
      <c r="AC55" s="35">
        <v>24.51</v>
      </c>
      <c r="AD55" s="78">
        <v>43090.0</v>
      </c>
      <c r="AE55" s="35">
        <v>7.53</v>
      </c>
      <c r="AF55" s="35">
        <v>7.53</v>
      </c>
      <c r="AG55" s="78">
        <v>44537.0</v>
      </c>
      <c r="AH55" s="35" t="s">
        <v>94</v>
      </c>
      <c r="AI55" s="35" t="s">
        <v>140</v>
      </c>
      <c r="AJ55" s="35"/>
      <c r="AK55" s="35" t="s">
        <v>353</v>
      </c>
      <c r="AL55" s="35">
        <v>1070.0</v>
      </c>
      <c r="AM55" s="35" t="s">
        <v>94</v>
      </c>
      <c r="AN55" s="35" t="s">
        <v>94</v>
      </c>
      <c r="AO55" s="35" t="s">
        <v>94</v>
      </c>
      <c r="AP55" s="35" t="s">
        <v>94</v>
      </c>
      <c r="AQ55" s="35" t="s">
        <v>94</v>
      </c>
      <c r="AR55" s="35" t="s">
        <v>94</v>
      </c>
      <c r="AS55" s="35" t="s">
        <v>94</v>
      </c>
      <c r="AT55" s="89" t="s">
        <v>362</v>
      </c>
      <c r="AU55" s="35" t="s">
        <v>355</v>
      </c>
      <c r="AV55" s="35" t="s">
        <v>100</v>
      </c>
      <c r="AW55" s="35" t="s">
        <v>356</v>
      </c>
      <c r="AX55" s="91"/>
    </row>
    <row r="56">
      <c r="A56" s="35">
        <v>52.0</v>
      </c>
      <c r="B56" s="66" t="s">
        <v>363</v>
      </c>
      <c r="C56" s="81" t="str">
        <f t="shared" si="1"/>
        <v>View</v>
      </c>
      <c r="D56" s="35" t="s">
        <v>364</v>
      </c>
      <c r="E56" s="70">
        <v>0.382</v>
      </c>
      <c r="F56" s="84" t="str">
        <f t="shared" si="2"/>
        <v>Small Growth</v>
      </c>
      <c r="G56" s="72">
        <v>0.003</v>
      </c>
      <c r="H56" s="73">
        <v>0.0412</v>
      </c>
      <c r="I56" s="73">
        <v>0.0038</v>
      </c>
      <c r="J56" s="73">
        <v>0.1213</v>
      </c>
      <c r="K56" s="73">
        <v>0.3861</v>
      </c>
      <c r="L56" s="73">
        <v>0.3114</v>
      </c>
      <c r="M56" s="73">
        <v>0.5603</v>
      </c>
      <c r="N56" s="74">
        <v>0.3461</v>
      </c>
      <c r="O56" s="73">
        <v>0.3218</v>
      </c>
      <c r="P56" s="74">
        <v>1.82</v>
      </c>
      <c r="Q56" s="75">
        <v>86.366757</v>
      </c>
      <c r="R56" s="77">
        <v>108.0</v>
      </c>
      <c r="S56" s="75">
        <v>558.268579</v>
      </c>
      <c r="T56" s="72">
        <v>0.0058</v>
      </c>
      <c r="U56" s="72">
        <v>0.0082</v>
      </c>
      <c r="V56" s="35" t="s">
        <v>107</v>
      </c>
      <c r="W56" s="35">
        <v>12.0</v>
      </c>
      <c r="X56" s="35">
        <v>12.0</v>
      </c>
      <c r="Y56" s="72">
        <v>0.0133</v>
      </c>
      <c r="Z56" s="35">
        <v>1.08</v>
      </c>
      <c r="AA56" s="35" t="s">
        <v>89</v>
      </c>
      <c r="AB56" s="35" t="s">
        <v>219</v>
      </c>
      <c r="AC56" s="35">
        <v>20.47</v>
      </c>
      <c r="AD56" s="78">
        <v>42423.0</v>
      </c>
      <c r="AE56" s="35">
        <v>9.36</v>
      </c>
      <c r="AF56" s="35">
        <v>1.17</v>
      </c>
      <c r="AG56" s="78">
        <v>45838.0</v>
      </c>
      <c r="AH56" s="35">
        <v>0.126</v>
      </c>
      <c r="AI56" s="35" t="s">
        <v>91</v>
      </c>
      <c r="AJ56" s="35" t="s">
        <v>365</v>
      </c>
      <c r="AK56" s="35" t="s">
        <v>353</v>
      </c>
      <c r="AL56" s="35">
        <v>1070.0</v>
      </c>
      <c r="AM56" s="35" t="s">
        <v>94</v>
      </c>
      <c r="AN56" s="35" t="s">
        <v>94</v>
      </c>
      <c r="AO56" s="35" t="s">
        <v>94</v>
      </c>
      <c r="AP56" s="35" t="s">
        <v>94</v>
      </c>
      <c r="AQ56" s="35" t="s">
        <v>94</v>
      </c>
      <c r="AR56" s="35" t="s">
        <v>94</v>
      </c>
      <c r="AS56" s="35" t="s">
        <v>94</v>
      </c>
      <c r="AT56" s="89" t="s">
        <v>366</v>
      </c>
      <c r="AU56" s="35" t="s">
        <v>355</v>
      </c>
      <c r="AV56" s="35" t="s">
        <v>100</v>
      </c>
      <c r="AW56" s="35" t="s">
        <v>356</v>
      </c>
      <c r="AX56" s="91"/>
    </row>
    <row r="57">
      <c r="A57" s="35">
        <v>53.0</v>
      </c>
      <c r="B57" s="66" t="s">
        <v>367</v>
      </c>
      <c r="C57" s="81" t="str">
        <f t="shared" si="1"/>
        <v>View</v>
      </c>
      <c r="D57" s="35" t="s">
        <v>368</v>
      </c>
      <c r="E57" s="70">
        <v>0.2752</v>
      </c>
      <c r="F57" s="84" t="str">
        <f t="shared" si="2"/>
        <v>Small Growth</v>
      </c>
      <c r="G57" s="72">
        <v>0.0071</v>
      </c>
      <c r="H57" s="73">
        <v>0.0071</v>
      </c>
      <c r="I57" s="73">
        <v>-0.0159</v>
      </c>
      <c r="J57" s="73">
        <v>0.1219</v>
      </c>
      <c r="K57" s="73">
        <v>0.3139</v>
      </c>
      <c r="L57" s="73">
        <v>0.3538</v>
      </c>
      <c r="M57" s="73">
        <v>0.795</v>
      </c>
      <c r="N57" s="74">
        <v>0.4425</v>
      </c>
      <c r="O57" s="73">
        <v>0.3538</v>
      </c>
      <c r="P57" s="74">
        <v>2.38</v>
      </c>
      <c r="Q57" s="75">
        <v>-17.325597</v>
      </c>
      <c r="R57" s="77">
        <v>265.0</v>
      </c>
      <c r="S57" s="75">
        <v>448.338445</v>
      </c>
      <c r="T57" s="72">
        <v>0.0033</v>
      </c>
      <c r="U57" s="72">
        <v>0.0072</v>
      </c>
      <c r="V57" s="35" t="s">
        <v>107</v>
      </c>
      <c r="W57" s="35">
        <v>10.0</v>
      </c>
      <c r="X57" s="35">
        <v>25.0</v>
      </c>
      <c r="Y57" s="72">
        <v>0.0139</v>
      </c>
      <c r="Z57" s="35">
        <v>1.16</v>
      </c>
      <c r="AA57" s="35" t="s">
        <v>89</v>
      </c>
      <c r="AB57" s="35" t="s">
        <v>369</v>
      </c>
      <c r="AC57" s="35">
        <v>20.09</v>
      </c>
      <c r="AD57" s="78">
        <v>40652.0</v>
      </c>
      <c r="AE57" s="35">
        <v>14.21</v>
      </c>
      <c r="AF57" s="35">
        <v>4.5</v>
      </c>
      <c r="AG57" s="78">
        <v>45639.0</v>
      </c>
      <c r="AH57" s="35">
        <v>0.1473</v>
      </c>
      <c r="AI57" s="35" t="s">
        <v>91</v>
      </c>
      <c r="AJ57" s="35" t="s">
        <v>365</v>
      </c>
      <c r="AK57" s="35" t="s">
        <v>353</v>
      </c>
      <c r="AL57" s="35">
        <v>1070.0</v>
      </c>
      <c r="AM57" s="35" t="s">
        <v>94</v>
      </c>
      <c r="AN57" s="35" t="s">
        <v>94</v>
      </c>
      <c r="AO57" s="35" t="s">
        <v>94</v>
      </c>
      <c r="AP57" s="35" t="s">
        <v>94</v>
      </c>
      <c r="AQ57" s="35" t="s">
        <v>94</v>
      </c>
      <c r="AR57" s="35" t="s">
        <v>94</v>
      </c>
      <c r="AS57" s="35" t="s">
        <v>94</v>
      </c>
      <c r="AT57" s="89" t="s">
        <v>370</v>
      </c>
      <c r="AU57" s="35" t="s">
        <v>355</v>
      </c>
      <c r="AV57" s="35" t="s">
        <v>100</v>
      </c>
      <c r="AW57" s="35" t="s">
        <v>356</v>
      </c>
      <c r="AX57" s="91"/>
    </row>
    <row r="58">
      <c r="A58" s="35">
        <v>54.0</v>
      </c>
      <c r="B58" s="66" t="s">
        <v>371</v>
      </c>
      <c r="C58" s="81" t="str">
        <f t="shared" si="1"/>
        <v>View</v>
      </c>
      <c r="D58" s="35" t="s">
        <v>372</v>
      </c>
      <c r="E58" s="70">
        <v>0.273</v>
      </c>
      <c r="F58" s="84" t="str">
        <f t="shared" si="2"/>
        <v>Small Growth</v>
      </c>
      <c r="G58" s="72">
        <v>6.0E-4</v>
      </c>
      <c r="H58" s="73">
        <v>0.014</v>
      </c>
      <c r="I58" s="73">
        <v>-0.0246</v>
      </c>
      <c r="J58" s="73">
        <v>0.0713</v>
      </c>
      <c r="K58" s="73">
        <v>0.3095</v>
      </c>
      <c r="L58" s="73">
        <v>0.4035</v>
      </c>
      <c r="M58" s="73">
        <v>0.3378</v>
      </c>
      <c r="N58" s="74">
        <v>0.1597</v>
      </c>
      <c r="O58" s="73">
        <v>0.4147</v>
      </c>
      <c r="P58" s="74">
        <v>0.88</v>
      </c>
      <c r="Q58" s="75">
        <v>33.019972</v>
      </c>
      <c r="R58" s="77">
        <v>948.0</v>
      </c>
      <c r="S58" s="75">
        <v>685.578977</v>
      </c>
      <c r="T58" s="72">
        <v>0.0067</v>
      </c>
      <c r="U58" s="72">
        <v>0.0089</v>
      </c>
      <c r="V58" s="35" t="s">
        <v>107</v>
      </c>
      <c r="W58" s="35">
        <v>25.0</v>
      </c>
      <c r="X58" s="35">
        <v>26.0</v>
      </c>
      <c r="Y58" s="72">
        <v>0.0137</v>
      </c>
      <c r="Z58" s="35">
        <v>1.08</v>
      </c>
      <c r="AA58" s="35" t="s">
        <v>89</v>
      </c>
      <c r="AB58" s="35" t="s">
        <v>373</v>
      </c>
      <c r="AC58" s="35">
        <v>26.08</v>
      </c>
      <c r="AD58" s="78">
        <v>38166.0</v>
      </c>
      <c r="AE58" s="35">
        <v>12.84</v>
      </c>
      <c r="AF58" s="35">
        <v>0.25</v>
      </c>
      <c r="AG58" s="78">
        <v>45824.0</v>
      </c>
      <c r="AH58" s="35">
        <v>0.0797</v>
      </c>
      <c r="AI58" s="35" t="s">
        <v>91</v>
      </c>
      <c r="AJ58" s="35" t="s">
        <v>92</v>
      </c>
      <c r="AK58" s="35" t="s">
        <v>353</v>
      </c>
      <c r="AL58" s="35">
        <v>1070.0</v>
      </c>
      <c r="AM58" s="35" t="s">
        <v>94</v>
      </c>
      <c r="AN58" s="35" t="s">
        <v>94</v>
      </c>
      <c r="AO58" s="35" t="s">
        <v>94</v>
      </c>
      <c r="AP58" s="35" t="s">
        <v>94</v>
      </c>
      <c r="AQ58" s="35" t="s">
        <v>94</v>
      </c>
      <c r="AR58" s="35" t="s">
        <v>94</v>
      </c>
      <c r="AS58" s="35" t="s">
        <v>94</v>
      </c>
      <c r="AT58" s="89" t="s">
        <v>374</v>
      </c>
      <c r="AU58" s="35" t="s">
        <v>355</v>
      </c>
      <c r="AV58" s="35" t="s">
        <v>100</v>
      </c>
      <c r="AW58" s="35" t="s">
        <v>356</v>
      </c>
      <c r="AX58" s="91"/>
    </row>
    <row r="59">
      <c r="A59" s="35">
        <v>55.0</v>
      </c>
      <c r="B59" s="66" t="s">
        <v>353</v>
      </c>
      <c r="C59" s="81" t="str">
        <f t="shared" si="1"/>
        <v>View</v>
      </c>
      <c r="D59" s="35" t="s">
        <v>375</v>
      </c>
      <c r="E59" s="70">
        <v>0.2053</v>
      </c>
      <c r="F59" s="84" t="str">
        <f t="shared" si="2"/>
        <v>Small Growth</v>
      </c>
      <c r="G59" s="72">
        <v>0.0024</v>
      </c>
      <c r="H59" s="73">
        <v>-0.0091</v>
      </c>
      <c r="I59" s="73">
        <v>-0.0395</v>
      </c>
      <c r="J59" s="73">
        <v>0.0421</v>
      </c>
      <c r="K59" s="73">
        <v>0.2706</v>
      </c>
      <c r="L59" s="73">
        <v>0.3923</v>
      </c>
      <c r="M59" s="73">
        <v>0.3715</v>
      </c>
      <c r="N59" s="74">
        <v>0.1782</v>
      </c>
      <c r="O59" s="73">
        <v>0.4202</v>
      </c>
      <c r="P59" s="74">
        <v>0.95</v>
      </c>
      <c r="Q59" s="75">
        <v>-761.849332</v>
      </c>
      <c r="R59" s="77">
        <v>1098.0</v>
      </c>
      <c r="S59" s="75">
        <v>11464.63942</v>
      </c>
      <c r="T59" s="72">
        <v>0.0044</v>
      </c>
      <c r="U59" s="72">
        <v>0.0081</v>
      </c>
      <c r="V59" s="35" t="s">
        <v>145</v>
      </c>
      <c r="W59" s="35">
        <v>45.0</v>
      </c>
      <c r="X59" s="35">
        <v>38.0</v>
      </c>
      <c r="Y59" s="72">
        <v>0.0143</v>
      </c>
      <c r="Z59" s="35">
        <v>1.15</v>
      </c>
      <c r="AA59" s="35" t="s">
        <v>89</v>
      </c>
      <c r="AB59" s="35" t="s">
        <v>352</v>
      </c>
      <c r="AC59" s="35">
        <v>24.15</v>
      </c>
      <c r="AD59" s="78">
        <v>36731.0</v>
      </c>
      <c r="AE59" s="35">
        <v>12.92</v>
      </c>
      <c r="AF59" s="35">
        <v>0.25</v>
      </c>
      <c r="AG59" s="78">
        <v>45824.0</v>
      </c>
      <c r="AH59" s="35">
        <v>0.3208</v>
      </c>
      <c r="AI59" s="35" t="s">
        <v>91</v>
      </c>
      <c r="AJ59" s="35" t="s">
        <v>92</v>
      </c>
      <c r="AK59" s="35" t="s">
        <v>353</v>
      </c>
      <c r="AL59" s="35">
        <v>1070.0</v>
      </c>
      <c r="AM59" s="35" t="s">
        <v>94</v>
      </c>
      <c r="AN59" s="35" t="s">
        <v>94</v>
      </c>
      <c r="AO59" s="35" t="s">
        <v>94</v>
      </c>
      <c r="AP59" s="35" t="s">
        <v>94</v>
      </c>
      <c r="AQ59" s="35" t="s">
        <v>94</v>
      </c>
      <c r="AR59" s="35" t="s">
        <v>94</v>
      </c>
      <c r="AS59" s="35" t="s">
        <v>94</v>
      </c>
      <c r="AT59" s="89" t="s">
        <v>376</v>
      </c>
      <c r="AU59" s="35" t="s">
        <v>355</v>
      </c>
      <c r="AV59" s="35" t="s">
        <v>100</v>
      </c>
      <c r="AW59" s="35" t="s">
        <v>356</v>
      </c>
      <c r="AX59" s="91"/>
    </row>
    <row r="60">
      <c r="A60" s="35">
        <v>56.0</v>
      </c>
      <c r="B60" s="66" t="s">
        <v>377</v>
      </c>
      <c r="C60" s="81" t="str">
        <f t="shared" si="1"/>
        <v>View</v>
      </c>
      <c r="D60" s="35" t="s">
        <v>378</v>
      </c>
      <c r="E60" s="70">
        <v>0.6327</v>
      </c>
      <c r="F60" s="84" t="str">
        <f t="shared" si="2"/>
        <v>Small Value</v>
      </c>
      <c r="G60" s="72">
        <v>0.0145</v>
      </c>
      <c r="H60" s="73">
        <v>0.2895</v>
      </c>
      <c r="I60" s="73">
        <v>0.2545</v>
      </c>
      <c r="J60" s="73">
        <v>0.3099</v>
      </c>
      <c r="K60" s="73">
        <v>0.6005</v>
      </c>
      <c r="L60" s="73">
        <v>0.32</v>
      </c>
      <c r="M60" s="73">
        <v>1.9264</v>
      </c>
      <c r="N60" s="74">
        <v>0.9816</v>
      </c>
      <c r="O60" s="73">
        <v>0.32</v>
      </c>
      <c r="P60" s="74">
        <v>6.04</v>
      </c>
      <c r="Q60" s="75">
        <v>140.17455</v>
      </c>
      <c r="R60" s="77">
        <v>68.0</v>
      </c>
      <c r="S60" s="75">
        <v>583.021203</v>
      </c>
      <c r="T60" s="72">
        <v>0.0</v>
      </c>
      <c r="U60" s="72">
        <v>0.008</v>
      </c>
      <c r="V60" s="35" t="s">
        <v>107</v>
      </c>
      <c r="W60" s="35">
        <v>1.0</v>
      </c>
      <c r="X60" s="35">
        <v>1.0</v>
      </c>
      <c r="Y60" s="72">
        <v>0.0134</v>
      </c>
      <c r="Z60" s="35">
        <v>0.86</v>
      </c>
      <c r="AA60" s="35" t="s">
        <v>89</v>
      </c>
      <c r="AB60" s="35" t="s">
        <v>379</v>
      </c>
      <c r="AC60" s="35">
        <v>10.78</v>
      </c>
      <c r="AD60" s="78">
        <v>35930.0</v>
      </c>
      <c r="AE60" s="35">
        <v>27.15</v>
      </c>
      <c r="AF60" s="35">
        <v>27.15</v>
      </c>
      <c r="AG60" s="78">
        <v>45639.0</v>
      </c>
      <c r="AH60" s="35">
        <v>2.9083</v>
      </c>
      <c r="AI60" s="35" t="s">
        <v>140</v>
      </c>
      <c r="AJ60" s="35"/>
      <c r="AK60" s="35" t="s">
        <v>380</v>
      </c>
      <c r="AL60" s="35">
        <v>1080.0</v>
      </c>
      <c r="AM60" s="35" t="s">
        <v>94</v>
      </c>
      <c r="AN60" s="35" t="s">
        <v>94</v>
      </c>
      <c r="AO60" s="35" t="s">
        <v>94</v>
      </c>
      <c r="AP60" s="35" t="s">
        <v>94</v>
      </c>
      <c r="AQ60" s="35" t="s">
        <v>94</v>
      </c>
      <c r="AR60" s="35" t="s">
        <v>94</v>
      </c>
      <c r="AS60" s="35" t="s">
        <v>94</v>
      </c>
      <c r="AT60" s="89" t="s">
        <v>381</v>
      </c>
      <c r="AU60" s="35" t="s">
        <v>382</v>
      </c>
      <c r="AV60" s="35" t="s">
        <v>100</v>
      </c>
      <c r="AW60" s="35" t="s">
        <v>294</v>
      </c>
      <c r="AX60" s="91"/>
    </row>
    <row r="61">
      <c r="A61" s="35">
        <v>57.0</v>
      </c>
      <c r="B61" s="66" t="s">
        <v>151</v>
      </c>
      <c r="C61" s="81" t="str">
        <f t="shared" si="1"/>
        <v>View</v>
      </c>
      <c r="D61" s="35" t="s">
        <v>383</v>
      </c>
      <c r="E61" s="70">
        <v>0.4113</v>
      </c>
      <c r="F61" s="84" t="str">
        <f t="shared" si="2"/>
        <v>Small Value</v>
      </c>
      <c r="G61" s="72">
        <v>0.0059</v>
      </c>
      <c r="H61" s="73">
        <v>0.0015</v>
      </c>
      <c r="I61" s="73">
        <v>-0.0395</v>
      </c>
      <c r="J61" s="73">
        <v>0.0224</v>
      </c>
      <c r="K61" s="73">
        <v>0.423</v>
      </c>
      <c r="L61" s="73">
        <v>0.2592</v>
      </c>
      <c r="M61" s="73">
        <v>1.1673</v>
      </c>
      <c r="N61" s="74">
        <v>0.7053</v>
      </c>
      <c r="O61" s="73">
        <v>0.2592</v>
      </c>
      <c r="P61" s="74">
        <v>4.64</v>
      </c>
      <c r="Q61" s="75">
        <v>221.063584</v>
      </c>
      <c r="R61" s="77">
        <v>186.0</v>
      </c>
      <c r="S61" s="75">
        <v>8187.48629</v>
      </c>
      <c r="T61" s="72">
        <v>0.0129</v>
      </c>
      <c r="U61" s="72">
        <v>0.0209</v>
      </c>
      <c r="V61" s="35" t="s">
        <v>88</v>
      </c>
      <c r="W61" s="35">
        <v>21.0</v>
      </c>
      <c r="X61" s="35">
        <v>5.0</v>
      </c>
      <c r="Y61" s="72">
        <v>0.0134</v>
      </c>
      <c r="Z61" s="35">
        <v>1.11</v>
      </c>
      <c r="AA61" s="35" t="s">
        <v>89</v>
      </c>
      <c r="AB61" s="35" t="s">
        <v>384</v>
      </c>
      <c r="AC61" s="35">
        <v>15.27</v>
      </c>
      <c r="AD61" s="78">
        <v>43040.0</v>
      </c>
      <c r="AE61" s="35">
        <v>7.67</v>
      </c>
      <c r="AF61" s="35">
        <v>4.41</v>
      </c>
      <c r="AG61" s="78">
        <v>45838.0</v>
      </c>
      <c r="AH61" s="35">
        <v>0.055</v>
      </c>
      <c r="AI61" s="35" t="s">
        <v>91</v>
      </c>
      <c r="AJ61" s="35" t="s">
        <v>365</v>
      </c>
      <c r="AK61" s="35" t="s">
        <v>380</v>
      </c>
      <c r="AL61" s="35">
        <v>1080.0</v>
      </c>
      <c r="AM61" s="35" t="s">
        <v>94</v>
      </c>
      <c r="AN61" s="35" t="s">
        <v>94</v>
      </c>
      <c r="AO61" s="35" t="s">
        <v>94</v>
      </c>
      <c r="AP61" s="35" t="s">
        <v>94</v>
      </c>
      <c r="AQ61" s="35" t="s">
        <v>94</v>
      </c>
      <c r="AR61" s="35" t="s">
        <v>94</v>
      </c>
      <c r="AS61" s="35" t="s">
        <v>94</v>
      </c>
      <c r="AT61" s="89" t="s">
        <v>385</v>
      </c>
      <c r="AU61" s="35" t="s">
        <v>382</v>
      </c>
      <c r="AV61" s="35" t="s">
        <v>100</v>
      </c>
      <c r="AW61" s="35" t="s">
        <v>294</v>
      </c>
      <c r="AX61" s="91"/>
    </row>
    <row r="62">
      <c r="A62" s="35">
        <v>58.0</v>
      </c>
      <c r="B62" s="66" t="s">
        <v>386</v>
      </c>
      <c r="C62" s="81" t="str">
        <f t="shared" si="1"/>
        <v>View</v>
      </c>
      <c r="D62" s="35" t="s">
        <v>387</v>
      </c>
      <c r="E62" s="70">
        <v>0.4026</v>
      </c>
      <c r="F62" s="84" t="str">
        <f t="shared" si="2"/>
        <v>Small Value</v>
      </c>
      <c r="G62" s="72">
        <v>0.0099</v>
      </c>
      <c r="H62" s="73">
        <v>0.0715</v>
      </c>
      <c r="I62" s="73">
        <v>0.0273</v>
      </c>
      <c r="J62" s="73">
        <v>0.1158</v>
      </c>
      <c r="K62" s="73">
        <v>0.359</v>
      </c>
      <c r="L62" s="73">
        <v>0.2059</v>
      </c>
      <c r="M62" s="73">
        <v>0.9258</v>
      </c>
      <c r="N62" s="74">
        <v>0.6985</v>
      </c>
      <c r="O62" s="73">
        <v>0.2059</v>
      </c>
      <c r="P62" s="74">
        <v>4.64</v>
      </c>
      <c r="Q62" s="75">
        <v>93.649818</v>
      </c>
      <c r="R62" s="77">
        <v>54.0</v>
      </c>
      <c r="S62" s="75">
        <v>976.870578</v>
      </c>
      <c r="T62" s="72">
        <v>0.0</v>
      </c>
      <c r="U62" s="72">
        <v>0.0075</v>
      </c>
      <c r="V62" s="35" t="s">
        <v>107</v>
      </c>
      <c r="W62" s="35">
        <v>2.0</v>
      </c>
      <c r="X62" s="35">
        <v>8.0</v>
      </c>
      <c r="Y62" s="72">
        <v>0.0111</v>
      </c>
      <c r="Z62" s="35">
        <v>0.87</v>
      </c>
      <c r="AA62" s="35" t="s">
        <v>89</v>
      </c>
      <c r="AB62" s="35" t="s">
        <v>219</v>
      </c>
      <c r="AC62" s="35">
        <v>16.35</v>
      </c>
      <c r="AD62" s="78">
        <v>37420.0</v>
      </c>
      <c r="AE62" s="35">
        <v>23.07</v>
      </c>
      <c r="AF62" s="35">
        <v>23.07</v>
      </c>
      <c r="AG62" s="78">
        <v>45645.0</v>
      </c>
      <c r="AH62" s="35">
        <v>1.8942</v>
      </c>
      <c r="AI62" s="35" t="s">
        <v>140</v>
      </c>
      <c r="AJ62" s="35"/>
      <c r="AK62" s="35" t="s">
        <v>380</v>
      </c>
      <c r="AL62" s="35">
        <v>1080.0</v>
      </c>
      <c r="AM62" s="35" t="s">
        <v>94</v>
      </c>
      <c r="AN62" s="35" t="s">
        <v>94</v>
      </c>
      <c r="AO62" s="35" t="s">
        <v>94</v>
      </c>
      <c r="AP62" s="35" t="s">
        <v>94</v>
      </c>
      <c r="AQ62" s="35" t="s">
        <v>94</v>
      </c>
      <c r="AR62" s="35" t="s">
        <v>94</v>
      </c>
      <c r="AS62" s="35" t="s">
        <v>94</v>
      </c>
      <c r="AT62" s="89" t="s">
        <v>388</v>
      </c>
      <c r="AU62" s="35" t="s">
        <v>382</v>
      </c>
      <c r="AV62" s="35" t="s">
        <v>100</v>
      </c>
      <c r="AW62" s="35" t="s">
        <v>294</v>
      </c>
      <c r="AX62" s="91"/>
    </row>
    <row r="63">
      <c r="A63" s="35">
        <v>59.0</v>
      </c>
      <c r="B63" s="66" t="s">
        <v>389</v>
      </c>
      <c r="C63" s="81" t="str">
        <f t="shared" si="1"/>
        <v>View</v>
      </c>
      <c r="D63" s="35" t="s">
        <v>390</v>
      </c>
      <c r="E63" s="70">
        <v>0.3863</v>
      </c>
      <c r="F63" s="84" t="str">
        <f t="shared" si="2"/>
        <v>Small Value</v>
      </c>
      <c r="G63" s="72">
        <v>0.0122</v>
      </c>
      <c r="H63" s="73">
        <v>-0.0165</v>
      </c>
      <c r="I63" s="73">
        <v>-0.0551</v>
      </c>
      <c r="J63" s="73">
        <v>0.0477</v>
      </c>
      <c r="K63" s="73">
        <v>0.3863</v>
      </c>
      <c r="L63" s="73">
        <v>0.275</v>
      </c>
      <c r="M63" s="73">
        <v>0.9147</v>
      </c>
      <c r="N63" s="74">
        <v>0.5952</v>
      </c>
      <c r="O63" s="73">
        <v>0.275</v>
      </c>
      <c r="P63" s="74">
        <v>3.45</v>
      </c>
      <c r="Q63" s="75">
        <v>11.815142</v>
      </c>
      <c r="R63" s="77">
        <v>96.0</v>
      </c>
      <c r="S63" s="75">
        <v>202.730214</v>
      </c>
      <c r="T63" s="72">
        <v>0.0</v>
      </c>
      <c r="U63" s="72">
        <v>0.0019</v>
      </c>
      <c r="V63" s="35" t="s">
        <v>107</v>
      </c>
      <c r="W63" s="35">
        <v>10.0</v>
      </c>
      <c r="X63" s="35">
        <v>8.0</v>
      </c>
      <c r="Y63" s="72">
        <v>0.012</v>
      </c>
      <c r="Z63" s="35">
        <v>1.04</v>
      </c>
      <c r="AA63" s="35" t="s">
        <v>89</v>
      </c>
      <c r="AB63" s="35" t="s">
        <v>391</v>
      </c>
      <c r="AC63" s="35">
        <v>18.86</v>
      </c>
      <c r="AD63" s="78">
        <v>41276.0</v>
      </c>
      <c r="AE63" s="35">
        <v>12.5</v>
      </c>
      <c r="AF63" s="35">
        <v>12.5</v>
      </c>
      <c r="AG63" s="78">
        <v>45653.0</v>
      </c>
      <c r="AH63" s="35">
        <v>1.3911</v>
      </c>
      <c r="AI63" s="35" t="s">
        <v>140</v>
      </c>
      <c r="AJ63" s="35"/>
      <c r="AK63" s="35" t="s">
        <v>380</v>
      </c>
      <c r="AL63" s="35">
        <v>1080.0</v>
      </c>
      <c r="AM63" s="35" t="s">
        <v>94</v>
      </c>
      <c r="AN63" s="35" t="s">
        <v>94</v>
      </c>
      <c r="AO63" s="35" t="s">
        <v>94</v>
      </c>
      <c r="AP63" s="35" t="s">
        <v>94</v>
      </c>
      <c r="AQ63" s="35" t="s">
        <v>94</v>
      </c>
      <c r="AR63" s="35" t="s">
        <v>94</v>
      </c>
      <c r="AS63" s="35" t="s">
        <v>94</v>
      </c>
      <c r="AT63" s="89" t="s">
        <v>392</v>
      </c>
      <c r="AU63" s="35" t="s">
        <v>382</v>
      </c>
      <c r="AV63" s="35" t="s">
        <v>100</v>
      </c>
      <c r="AW63" s="35" t="s">
        <v>294</v>
      </c>
      <c r="AX63" s="91"/>
    </row>
    <row r="64">
      <c r="A64" s="35">
        <v>60.0</v>
      </c>
      <c r="B64" s="66" t="s">
        <v>393</v>
      </c>
      <c r="C64" s="81" t="str">
        <f t="shared" si="1"/>
        <v>View</v>
      </c>
      <c r="D64" s="35" t="s">
        <v>394</v>
      </c>
      <c r="E64" s="70">
        <v>0.3654</v>
      </c>
      <c r="F64" s="84" t="str">
        <f t="shared" si="2"/>
        <v>Small Value</v>
      </c>
      <c r="G64" s="72">
        <v>0.0035</v>
      </c>
      <c r="H64" s="73">
        <v>-0.0021</v>
      </c>
      <c r="I64" s="73">
        <v>-0.0461</v>
      </c>
      <c r="J64" s="73">
        <v>0.0504</v>
      </c>
      <c r="K64" s="73">
        <v>0.3968</v>
      </c>
      <c r="L64" s="73">
        <v>0.2466</v>
      </c>
      <c r="M64" s="73">
        <v>1.4947</v>
      </c>
      <c r="N64" s="74">
        <v>0.8259</v>
      </c>
      <c r="O64" s="73">
        <v>0.2466</v>
      </c>
      <c r="P64" s="74">
        <v>6.34</v>
      </c>
      <c r="Q64" s="75">
        <v>-13.759371</v>
      </c>
      <c r="R64" s="77">
        <v>84.0</v>
      </c>
      <c r="S64" s="75">
        <v>250.013774</v>
      </c>
      <c r="T64" s="72">
        <v>0.0197</v>
      </c>
      <c r="U64" s="72">
        <v>0.0189</v>
      </c>
      <c r="V64" s="35" t="s">
        <v>107</v>
      </c>
      <c r="W64" s="35">
        <v>8.0</v>
      </c>
      <c r="X64" s="35">
        <v>7.0</v>
      </c>
      <c r="Y64" s="72">
        <v>0.014</v>
      </c>
      <c r="Z64" s="35">
        <v>1.18</v>
      </c>
      <c r="AA64" s="35" t="s">
        <v>89</v>
      </c>
      <c r="AB64" s="35" t="s">
        <v>214</v>
      </c>
      <c r="AC64" s="35">
        <v>12.51</v>
      </c>
      <c r="AD64" s="78">
        <v>38777.0</v>
      </c>
      <c r="AE64" s="35">
        <v>7.23</v>
      </c>
      <c r="AF64" s="35">
        <v>4.84</v>
      </c>
      <c r="AG64" s="78">
        <v>45831.0</v>
      </c>
      <c r="AH64" s="35">
        <v>0.7703</v>
      </c>
      <c r="AI64" s="35" t="s">
        <v>91</v>
      </c>
      <c r="AJ64" s="35" t="s">
        <v>92</v>
      </c>
      <c r="AK64" s="35" t="s">
        <v>380</v>
      </c>
      <c r="AL64" s="35">
        <v>1080.0</v>
      </c>
      <c r="AM64" s="35" t="s">
        <v>94</v>
      </c>
      <c r="AN64" s="35" t="s">
        <v>94</v>
      </c>
      <c r="AO64" s="35" t="s">
        <v>94</v>
      </c>
      <c r="AP64" s="35" t="s">
        <v>94</v>
      </c>
      <c r="AQ64" s="35" t="s">
        <v>94</v>
      </c>
      <c r="AR64" s="35" t="s">
        <v>94</v>
      </c>
      <c r="AS64" s="35" t="s">
        <v>94</v>
      </c>
      <c r="AT64" s="89" t="s">
        <v>395</v>
      </c>
      <c r="AU64" s="35" t="s">
        <v>382</v>
      </c>
      <c r="AV64" s="35" t="s">
        <v>100</v>
      </c>
      <c r="AW64" s="35" t="s">
        <v>294</v>
      </c>
      <c r="AX64" s="91"/>
    </row>
    <row r="65">
      <c r="A65" s="35">
        <v>61.0</v>
      </c>
      <c r="B65" s="66" t="s">
        <v>396</v>
      </c>
      <c r="C65" s="81" t="str">
        <f t="shared" si="1"/>
        <v>View</v>
      </c>
      <c r="D65" s="35" t="s">
        <v>397</v>
      </c>
      <c r="E65" s="70">
        <v>0.3095</v>
      </c>
      <c r="F65" s="84" t="str">
        <f t="shared" si="2"/>
        <v>Small Value</v>
      </c>
      <c r="G65" s="72">
        <v>0.0039</v>
      </c>
      <c r="H65" s="73">
        <v>0.0059</v>
      </c>
      <c r="I65" s="73">
        <v>-0.0328</v>
      </c>
      <c r="J65" s="73">
        <v>0.0232</v>
      </c>
      <c r="K65" s="73">
        <v>0.3338</v>
      </c>
      <c r="L65" s="73">
        <v>0.2413</v>
      </c>
      <c r="M65" s="73">
        <v>1.1461</v>
      </c>
      <c r="N65" s="74">
        <v>0.6954</v>
      </c>
      <c r="O65" s="73">
        <v>0.2413</v>
      </c>
      <c r="P65" s="74">
        <v>4.92</v>
      </c>
      <c r="Q65" s="75">
        <v>-0.205008</v>
      </c>
      <c r="R65" s="77">
        <v>82.0</v>
      </c>
      <c r="S65" s="75">
        <v>258.686566</v>
      </c>
      <c r="T65" s="72">
        <v>0.0207</v>
      </c>
      <c r="U65" s="72">
        <v>0.0217</v>
      </c>
      <c r="V65" s="35" t="s">
        <v>107</v>
      </c>
      <c r="W65" s="35">
        <v>19.0</v>
      </c>
      <c r="X65" s="35">
        <v>11.0</v>
      </c>
      <c r="Y65" s="72">
        <v>0.0132</v>
      </c>
      <c r="Z65" s="35">
        <v>1.09</v>
      </c>
      <c r="AA65" s="35" t="s">
        <v>89</v>
      </c>
      <c r="AB65" s="35" t="s">
        <v>214</v>
      </c>
      <c r="AC65" s="35">
        <v>12.69</v>
      </c>
      <c r="AD65" s="78">
        <v>38414.0</v>
      </c>
      <c r="AE65" s="35">
        <v>18.1</v>
      </c>
      <c r="AF65" s="35">
        <v>4.84</v>
      </c>
      <c r="AG65" s="78">
        <v>45831.0</v>
      </c>
      <c r="AH65" s="35">
        <v>0.3392</v>
      </c>
      <c r="AI65" s="35" t="s">
        <v>91</v>
      </c>
      <c r="AJ65" s="35" t="s">
        <v>92</v>
      </c>
      <c r="AK65" s="35" t="s">
        <v>380</v>
      </c>
      <c r="AL65" s="35">
        <v>1080.0</v>
      </c>
      <c r="AM65" s="35" t="s">
        <v>94</v>
      </c>
      <c r="AN65" s="35" t="s">
        <v>94</v>
      </c>
      <c r="AO65" s="35" t="s">
        <v>94</v>
      </c>
      <c r="AP65" s="35" t="s">
        <v>94</v>
      </c>
      <c r="AQ65" s="35" t="s">
        <v>94</v>
      </c>
      <c r="AR65" s="35" t="s">
        <v>94</v>
      </c>
      <c r="AS65" s="35" t="s">
        <v>94</v>
      </c>
      <c r="AT65" s="89" t="s">
        <v>398</v>
      </c>
      <c r="AU65" s="35" t="s">
        <v>382</v>
      </c>
      <c r="AV65" s="35" t="s">
        <v>100</v>
      </c>
      <c r="AW65" s="35" t="s">
        <v>294</v>
      </c>
      <c r="AX65" s="91"/>
    </row>
    <row r="66">
      <c r="A66" s="35">
        <v>62.0</v>
      </c>
      <c r="B66" s="66" t="s">
        <v>380</v>
      </c>
      <c r="C66" s="81" t="str">
        <f t="shared" si="1"/>
        <v>View</v>
      </c>
      <c r="D66" s="35" t="s">
        <v>399</v>
      </c>
      <c r="E66" s="70">
        <v>-0.0077</v>
      </c>
      <c r="F66" s="84" t="str">
        <f t="shared" si="2"/>
        <v>Small Value</v>
      </c>
      <c r="G66" s="72">
        <v>0.0024</v>
      </c>
      <c r="H66" s="73">
        <v>-0.0357</v>
      </c>
      <c r="I66" s="73">
        <v>-0.0547</v>
      </c>
      <c r="J66" s="73">
        <v>-0.036</v>
      </c>
      <c r="K66" s="73">
        <v>0.1195</v>
      </c>
      <c r="L66" s="73">
        <v>0.267</v>
      </c>
      <c r="M66" s="73">
        <v>0.737</v>
      </c>
      <c r="N66" s="74">
        <v>0.4359</v>
      </c>
      <c r="O66" s="73">
        <v>0.271</v>
      </c>
      <c r="P66" s="74">
        <v>2.85</v>
      </c>
      <c r="Q66" s="75">
        <v>-1058.064222</v>
      </c>
      <c r="R66" s="77">
        <v>1431.0</v>
      </c>
      <c r="S66" s="75">
        <v>10586.18069</v>
      </c>
      <c r="T66" s="72">
        <v>0.0209</v>
      </c>
      <c r="U66" s="72">
        <v>0.0185</v>
      </c>
      <c r="V66" s="35" t="s">
        <v>145</v>
      </c>
      <c r="W66" s="35">
        <v>58.0</v>
      </c>
      <c r="X66" s="35">
        <v>73.0</v>
      </c>
      <c r="Y66" s="72">
        <v>0.0136</v>
      </c>
      <c r="Z66" s="35">
        <v>1.08</v>
      </c>
      <c r="AA66" s="35" t="s">
        <v>89</v>
      </c>
      <c r="AB66" s="35" t="s">
        <v>400</v>
      </c>
      <c r="AC66" s="35">
        <v>13.58</v>
      </c>
      <c r="AD66" s="78">
        <v>36731.0</v>
      </c>
      <c r="AE66" s="35">
        <v>12.92</v>
      </c>
      <c r="AF66" s="35">
        <v>0.25</v>
      </c>
      <c r="AG66" s="78">
        <v>45824.0</v>
      </c>
      <c r="AH66" s="35">
        <v>0.6908</v>
      </c>
      <c r="AI66" s="35" t="s">
        <v>91</v>
      </c>
      <c r="AJ66" s="35" t="s">
        <v>92</v>
      </c>
      <c r="AK66" s="35" t="s">
        <v>380</v>
      </c>
      <c r="AL66" s="35">
        <v>1080.0</v>
      </c>
      <c r="AM66" s="35" t="s">
        <v>94</v>
      </c>
      <c r="AN66" s="35" t="s">
        <v>94</v>
      </c>
      <c r="AO66" s="35" t="s">
        <v>94</v>
      </c>
      <c r="AP66" s="35" t="s">
        <v>94</v>
      </c>
      <c r="AQ66" s="35" t="s">
        <v>94</v>
      </c>
      <c r="AR66" s="35" t="s">
        <v>94</v>
      </c>
      <c r="AS66" s="35" t="s">
        <v>94</v>
      </c>
      <c r="AT66" s="89" t="s">
        <v>401</v>
      </c>
      <c r="AU66" s="35" t="s">
        <v>382</v>
      </c>
      <c r="AV66" s="35" t="s">
        <v>100</v>
      </c>
      <c r="AW66" s="35" t="s">
        <v>294</v>
      </c>
      <c r="AX66" s="91"/>
    </row>
    <row r="67">
      <c r="A67" s="35">
        <v>63.0</v>
      </c>
      <c r="B67" s="66"/>
      <c r="C67" s="67"/>
      <c r="D67" s="69" t="s">
        <v>402</v>
      </c>
      <c r="E67" s="70"/>
      <c r="F67" s="71"/>
      <c r="G67" s="72"/>
      <c r="H67" s="73"/>
      <c r="I67" s="73"/>
      <c r="J67" s="73"/>
      <c r="K67" s="73"/>
      <c r="L67" s="73"/>
      <c r="M67" s="73"/>
      <c r="N67" s="74"/>
      <c r="O67" s="73"/>
      <c r="P67" s="74"/>
      <c r="Q67" s="75"/>
      <c r="R67" s="77"/>
      <c r="S67" s="75"/>
      <c r="T67" s="72"/>
      <c r="U67" s="72"/>
      <c r="V67" s="35" t="s">
        <v>80</v>
      </c>
      <c r="W67" s="35"/>
      <c r="X67" s="35"/>
      <c r="Y67" s="72"/>
      <c r="Z67" s="35"/>
      <c r="AA67" s="35"/>
      <c r="AB67" s="35"/>
      <c r="AC67" s="35"/>
      <c r="AD67" s="78"/>
      <c r="AE67" s="35"/>
      <c r="AF67" s="35"/>
      <c r="AG67" s="78"/>
      <c r="AH67" s="35"/>
      <c r="AI67" s="35"/>
      <c r="AJ67" s="35"/>
      <c r="AK67" s="35"/>
      <c r="AL67" s="35">
        <v>1999.0</v>
      </c>
      <c r="AM67" s="35"/>
      <c r="AN67" s="35"/>
      <c r="AO67" s="35"/>
      <c r="AP67" s="35"/>
      <c r="AQ67" s="35"/>
      <c r="AR67" s="35"/>
      <c r="AS67" s="35"/>
      <c r="AT67" s="79"/>
      <c r="AU67" s="35"/>
      <c r="AV67" s="35"/>
      <c r="AW67" s="35"/>
      <c r="AX67" s="91"/>
    </row>
    <row r="68">
      <c r="A68" s="35">
        <v>64.0</v>
      </c>
      <c r="B68" s="66" t="s">
        <v>161</v>
      </c>
      <c r="C68" s="81" t="str">
        <f t="shared" ref="C68:C179" si="3">HYPERLINK("https://vizwealth.com/v/" &amp; B68 &amp; "%2C%20" &amp; AK68 &amp; "/2015/t/cy_3!25?show=&amp;align=true", "View")</f>
        <v>View</v>
      </c>
      <c r="D68" s="35" t="s">
        <v>403</v>
      </c>
      <c r="E68" s="70">
        <v>1.0643</v>
      </c>
      <c r="F68" s="84" t="str">
        <f t="shared" ref="F68:F179" si="4">hyperlink("https://vizwealth.com/category/" &amp; AU68 &amp; "?q=&amp;c=&amp;u=public&amp;ft[]=etf&amp;aum=200&amp;yro=5&amp;req=sharpe_ratio.desc.42.0.&amp;esg=false",AW68)</f>
        <v>Foreign Large Blend</v>
      </c>
      <c r="G68" s="72">
        <v>0.0025</v>
      </c>
      <c r="H68" s="73">
        <v>0.2621</v>
      </c>
      <c r="I68" s="73">
        <v>0.2024</v>
      </c>
      <c r="J68" s="73">
        <v>0.275</v>
      </c>
      <c r="K68" s="73">
        <v>0.757</v>
      </c>
      <c r="L68" s="73">
        <v>0.2709</v>
      </c>
      <c r="M68" s="73">
        <v>0.9772</v>
      </c>
      <c r="N68" s="74">
        <v>0.7314</v>
      </c>
      <c r="O68" s="73">
        <v>0.2709</v>
      </c>
      <c r="P68" s="74">
        <v>3.65</v>
      </c>
      <c r="Q68" s="75">
        <v>818.659289</v>
      </c>
      <c r="R68" s="77">
        <v>201.0</v>
      </c>
      <c r="S68" s="75">
        <v>1331.121935</v>
      </c>
      <c r="T68" s="72">
        <v>0.0239</v>
      </c>
      <c r="U68" s="72">
        <v>0.0203</v>
      </c>
      <c r="V68" s="35" t="s">
        <v>88</v>
      </c>
      <c r="W68" s="35">
        <v>2.0</v>
      </c>
      <c r="X68" s="35">
        <v>1.0</v>
      </c>
      <c r="Y68" s="72">
        <v>0.0106</v>
      </c>
      <c r="Z68" s="35">
        <v>0.88</v>
      </c>
      <c r="AA68" s="35" t="s">
        <v>404</v>
      </c>
      <c r="AB68" s="35" t="s">
        <v>405</v>
      </c>
      <c r="AC68" s="35">
        <v>18.58</v>
      </c>
      <c r="AD68" s="78">
        <v>40963.0</v>
      </c>
      <c r="AE68" s="35">
        <v>13.36</v>
      </c>
      <c r="AF68" s="35">
        <v>5.34</v>
      </c>
      <c r="AG68" s="78">
        <v>45831.0</v>
      </c>
      <c r="AH68" s="35">
        <v>0.4298</v>
      </c>
      <c r="AI68" s="35" t="s">
        <v>91</v>
      </c>
      <c r="AJ68" s="35" t="s">
        <v>92</v>
      </c>
      <c r="AK68" s="35" t="s">
        <v>406</v>
      </c>
      <c r="AL68" s="35">
        <v>2000.0</v>
      </c>
      <c r="AM68" s="35" t="s">
        <v>94</v>
      </c>
      <c r="AN68" s="35" t="s">
        <v>94</v>
      </c>
      <c r="AO68" s="35" t="s">
        <v>94</v>
      </c>
      <c r="AP68" s="35" t="s">
        <v>94</v>
      </c>
      <c r="AQ68" s="35" t="s">
        <v>94</v>
      </c>
      <c r="AR68" s="35" t="s">
        <v>94</v>
      </c>
      <c r="AS68" s="35" t="s">
        <v>94</v>
      </c>
      <c r="AT68" s="89" t="s">
        <v>407</v>
      </c>
      <c r="AU68" s="35" t="s">
        <v>408</v>
      </c>
      <c r="AV68" s="35" t="s">
        <v>100</v>
      </c>
      <c r="AW68" s="35" t="s">
        <v>297</v>
      </c>
      <c r="AX68" s="91"/>
    </row>
    <row r="69">
      <c r="A69" s="35">
        <v>65.0</v>
      </c>
      <c r="B69" s="66" t="s">
        <v>409</v>
      </c>
      <c r="C69" s="81" t="str">
        <f t="shared" si="3"/>
        <v>View</v>
      </c>
      <c r="D69" s="35" t="s">
        <v>410</v>
      </c>
      <c r="E69" s="70">
        <v>0.833</v>
      </c>
      <c r="F69" s="84" t="str">
        <f t="shared" si="4"/>
        <v>Foreign Large Blend</v>
      </c>
      <c r="G69" s="72">
        <v>0.0035</v>
      </c>
      <c r="H69" s="73">
        <v>0.0888</v>
      </c>
      <c r="I69" s="73">
        <v>0.0395</v>
      </c>
      <c r="J69" s="73">
        <v>0.1182</v>
      </c>
      <c r="K69" s="73">
        <v>0.4996</v>
      </c>
      <c r="L69" s="73">
        <v>0.1477</v>
      </c>
      <c r="M69" s="73">
        <v>0.951</v>
      </c>
      <c r="N69" s="74">
        <v>0.971</v>
      </c>
      <c r="O69" s="73">
        <v>0.1477</v>
      </c>
      <c r="P69" s="74">
        <v>6.67</v>
      </c>
      <c r="Q69" s="75">
        <v>69.430836</v>
      </c>
      <c r="R69" s="77">
        <v>819.0</v>
      </c>
      <c r="S69" s="75">
        <v>6265.960389</v>
      </c>
      <c r="T69" s="72">
        <v>0.0285</v>
      </c>
      <c r="U69" s="72">
        <v>0.0298</v>
      </c>
      <c r="V69" s="35" t="s">
        <v>107</v>
      </c>
      <c r="W69" s="35">
        <v>80.0</v>
      </c>
      <c r="X69" s="35">
        <v>15.0</v>
      </c>
      <c r="Y69" s="72">
        <v>0.0083</v>
      </c>
      <c r="Z69" s="35">
        <v>0.68</v>
      </c>
      <c r="AA69" s="35" t="s">
        <v>404</v>
      </c>
      <c r="AB69" s="35" t="s">
        <v>411</v>
      </c>
      <c r="AC69" s="35">
        <v>16.98</v>
      </c>
      <c r="AD69" s="78">
        <v>41670.0</v>
      </c>
      <c r="AE69" s="35">
        <v>11.42</v>
      </c>
      <c r="AF69" s="35">
        <v>0.44</v>
      </c>
      <c r="AG69" s="78">
        <v>45840.0</v>
      </c>
      <c r="AH69" s="35">
        <v>0.6393</v>
      </c>
      <c r="AI69" s="35" t="s">
        <v>121</v>
      </c>
      <c r="AJ69" s="35" t="s">
        <v>134</v>
      </c>
      <c r="AK69" s="35" t="s">
        <v>406</v>
      </c>
      <c r="AL69" s="35">
        <v>2000.0</v>
      </c>
      <c r="AM69" s="35" t="s">
        <v>94</v>
      </c>
      <c r="AN69" s="35" t="s">
        <v>94</v>
      </c>
      <c r="AO69" s="35" t="s">
        <v>94</v>
      </c>
      <c r="AP69" s="35" t="s">
        <v>94</v>
      </c>
      <c r="AQ69" s="35" t="s">
        <v>94</v>
      </c>
      <c r="AR69" s="35" t="s">
        <v>94</v>
      </c>
      <c r="AS69" s="35" t="s">
        <v>94</v>
      </c>
      <c r="AT69" s="89" t="s">
        <v>412</v>
      </c>
      <c r="AU69" s="35" t="s">
        <v>408</v>
      </c>
      <c r="AV69" s="35" t="s">
        <v>100</v>
      </c>
      <c r="AW69" s="35" t="s">
        <v>297</v>
      </c>
      <c r="AX69" s="91"/>
    </row>
    <row r="70">
      <c r="A70" s="35">
        <v>66.0</v>
      </c>
      <c r="B70" s="66" t="s">
        <v>413</v>
      </c>
      <c r="C70" s="81" t="str">
        <f t="shared" si="3"/>
        <v>View</v>
      </c>
      <c r="D70" s="35" t="s">
        <v>414</v>
      </c>
      <c r="E70" s="70">
        <v>0.8207</v>
      </c>
      <c r="F70" s="84" t="str">
        <f t="shared" si="4"/>
        <v>Foreign Large Blend</v>
      </c>
      <c r="G70" s="72">
        <v>0.0086</v>
      </c>
      <c r="H70" s="73">
        <v>0.2033</v>
      </c>
      <c r="I70" s="73">
        <v>0.1467</v>
      </c>
      <c r="J70" s="73">
        <v>0.1976</v>
      </c>
      <c r="K70" s="73">
        <v>0.5923</v>
      </c>
      <c r="L70" s="73">
        <v>0.2911</v>
      </c>
      <c r="M70" s="73">
        <v>0.7078</v>
      </c>
      <c r="N70" s="74">
        <v>0.5658</v>
      </c>
      <c r="O70" s="73">
        <v>0.2911</v>
      </c>
      <c r="P70" s="74">
        <v>2.44</v>
      </c>
      <c r="Q70" s="75">
        <v>20.047879</v>
      </c>
      <c r="R70" s="77">
        <v>154.0</v>
      </c>
      <c r="S70" s="75">
        <v>748.696696</v>
      </c>
      <c r="T70" s="72">
        <v>0.0</v>
      </c>
      <c r="U70" s="72">
        <v>0.0217</v>
      </c>
      <c r="V70" s="35" t="s">
        <v>107</v>
      </c>
      <c r="W70" s="35">
        <v>12.0</v>
      </c>
      <c r="X70" s="35">
        <v>2.0</v>
      </c>
      <c r="Y70" s="72">
        <v>0.0094</v>
      </c>
      <c r="Z70" s="35">
        <v>0.97</v>
      </c>
      <c r="AA70" s="35" t="s">
        <v>404</v>
      </c>
      <c r="AB70" s="35" t="s">
        <v>405</v>
      </c>
      <c r="AC70" s="35">
        <v>14.02</v>
      </c>
      <c r="AD70" s="78">
        <v>39598.0</v>
      </c>
      <c r="AE70" s="35">
        <v>12.05</v>
      </c>
      <c r="AF70" s="35">
        <v>0.34</v>
      </c>
      <c r="AG70" s="78">
        <v>45643.0</v>
      </c>
      <c r="AH70" s="35">
        <v>0.3016</v>
      </c>
      <c r="AI70" s="35" t="s">
        <v>140</v>
      </c>
      <c r="AJ70" s="35"/>
      <c r="AK70" s="35" t="s">
        <v>406</v>
      </c>
      <c r="AL70" s="35">
        <v>2000.0</v>
      </c>
      <c r="AM70" s="35" t="s">
        <v>94</v>
      </c>
      <c r="AN70" s="35" t="s">
        <v>94</v>
      </c>
      <c r="AO70" s="35" t="s">
        <v>94</v>
      </c>
      <c r="AP70" s="35" t="s">
        <v>94</v>
      </c>
      <c r="AQ70" s="35" t="s">
        <v>94</v>
      </c>
      <c r="AR70" s="35" t="s">
        <v>94</v>
      </c>
      <c r="AS70" s="35" t="s">
        <v>94</v>
      </c>
      <c r="AT70" s="89" t="s">
        <v>415</v>
      </c>
      <c r="AU70" s="35" t="s">
        <v>408</v>
      </c>
      <c r="AV70" s="35" t="s">
        <v>100</v>
      </c>
      <c r="AW70" s="35" t="s">
        <v>297</v>
      </c>
      <c r="AX70" s="91"/>
    </row>
    <row r="71">
      <c r="A71" s="35">
        <v>67.0</v>
      </c>
      <c r="B71" s="66" t="s">
        <v>416</v>
      </c>
      <c r="C71" s="81" t="str">
        <f t="shared" si="3"/>
        <v>View</v>
      </c>
      <c r="D71" s="35" t="s">
        <v>417</v>
      </c>
      <c r="E71" s="70">
        <v>0.8161</v>
      </c>
      <c r="F71" s="84" t="str">
        <f t="shared" si="4"/>
        <v>Foreign Large Blend</v>
      </c>
      <c r="G71" s="72">
        <v>0.002</v>
      </c>
      <c r="H71" s="73">
        <v>0.0888</v>
      </c>
      <c r="I71" s="73">
        <v>0.0393</v>
      </c>
      <c r="J71" s="73">
        <v>0.1187</v>
      </c>
      <c r="K71" s="73">
        <v>0.4956</v>
      </c>
      <c r="L71" s="73">
        <v>0.1479</v>
      </c>
      <c r="M71" s="73">
        <v>0.9441</v>
      </c>
      <c r="N71" s="74">
        <v>0.9578</v>
      </c>
      <c r="O71" s="73">
        <v>0.1479</v>
      </c>
      <c r="P71" s="74">
        <v>6.55</v>
      </c>
      <c r="Q71" s="75">
        <v>-260.137478</v>
      </c>
      <c r="R71" s="77">
        <v>5.0</v>
      </c>
      <c r="S71" s="75">
        <v>3785.419718</v>
      </c>
      <c r="T71" s="72">
        <v>0.0258</v>
      </c>
      <c r="U71" s="72">
        <v>0.0286</v>
      </c>
      <c r="V71" s="35" t="s">
        <v>107</v>
      </c>
      <c r="W71" s="35">
        <v>80.0</v>
      </c>
      <c r="X71" s="35">
        <v>17.0</v>
      </c>
      <c r="Y71" s="72">
        <v>0.0079</v>
      </c>
      <c r="Z71" s="35">
        <v>0.7</v>
      </c>
      <c r="AA71" s="35" t="s">
        <v>404</v>
      </c>
      <c r="AB71" s="35" t="s">
        <v>411</v>
      </c>
      <c r="AC71" s="35" t="s">
        <v>94</v>
      </c>
      <c r="AD71" s="78">
        <v>42153.0</v>
      </c>
      <c r="AE71" s="35">
        <v>10.1</v>
      </c>
      <c r="AF71" s="35">
        <v>10.1</v>
      </c>
      <c r="AG71" s="78">
        <v>45652.0</v>
      </c>
      <c r="AH71" s="35">
        <v>3.7551</v>
      </c>
      <c r="AI71" s="35" t="s">
        <v>140</v>
      </c>
      <c r="AJ71" s="35"/>
      <c r="AK71" s="35" t="s">
        <v>406</v>
      </c>
      <c r="AL71" s="35">
        <v>2000.0</v>
      </c>
      <c r="AM71" s="35" t="s">
        <v>94</v>
      </c>
      <c r="AN71" s="35" t="s">
        <v>94</v>
      </c>
      <c r="AO71" s="35" t="s">
        <v>94</v>
      </c>
      <c r="AP71" s="35" t="s">
        <v>94</v>
      </c>
      <c r="AQ71" s="35" t="s">
        <v>94</v>
      </c>
      <c r="AR71" s="35" t="s">
        <v>94</v>
      </c>
      <c r="AS71" s="35" t="s">
        <v>94</v>
      </c>
      <c r="AT71" s="89" t="s">
        <v>418</v>
      </c>
      <c r="AU71" s="35" t="s">
        <v>408</v>
      </c>
      <c r="AV71" s="35" t="s">
        <v>100</v>
      </c>
      <c r="AW71" s="35" t="s">
        <v>297</v>
      </c>
      <c r="AX71" s="91"/>
    </row>
    <row r="72">
      <c r="A72" s="35">
        <v>68.0</v>
      </c>
      <c r="B72" s="66" t="s">
        <v>419</v>
      </c>
      <c r="C72" s="81" t="str">
        <f t="shared" si="3"/>
        <v>View</v>
      </c>
      <c r="D72" s="35" t="s">
        <v>420</v>
      </c>
      <c r="E72" s="70">
        <v>0.8141</v>
      </c>
      <c r="F72" s="84" t="str">
        <f t="shared" si="4"/>
        <v>Foreign Large Blend</v>
      </c>
      <c r="G72" s="72">
        <v>0.0035</v>
      </c>
      <c r="H72" s="73">
        <v>0.0923</v>
      </c>
      <c r="I72" s="73">
        <v>0.0391</v>
      </c>
      <c r="J72" s="73">
        <v>0.1206</v>
      </c>
      <c r="K72" s="73">
        <v>0.4981</v>
      </c>
      <c r="L72" s="73">
        <v>0.1499</v>
      </c>
      <c r="M72" s="73">
        <v>0.9408</v>
      </c>
      <c r="N72" s="74">
        <v>0.9527</v>
      </c>
      <c r="O72" s="73">
        <v>0.1499</v>
      </c>
      <c r="P72" s="74">
        <v>6.45</v>
      </c>
      <c r="Q72" s="75">
        <v>191.621949</v>
      </c>
      <c r="R72" s="77">
        <v>744.0</v>
      </c>
      <c r="S72" s="75">
        <v>7828.687896</v>
      </c>
      <c r="T72" s="72">
        <v>0.0268</v>
      </c>
      <c r="U72" s="72">
        <v>0.0392</v>
      </c>
      <c r="V72" s="35" t="s">
        <v>107</v>
      </c>
      <c r="W72" s="35">
        <v>82.0</v>
      </c>
      <c r="X72" s="35">
        <v>14.0</v>
      </c>
      <c r="Y72" s="72">
        <v>0.0084</v>
      </c>
      <c r="Z72" s="35">
        <v>0.69</v>
      </c>
      <c r="AA72" s="35" t="s">
        <v>404</v>
      </c>
      <c r="AB72" s="35" t="s">
        <v>421</v>
      </c>
      <c r="AC72" s="35">
        <v>17.0</v>
      </c>
      <c r="AD72" s="78">
        <v>40703.0</v>
      </c>
      <c r="AE72" s="35">
        <v>8.57</v>
      </c>
      <c r="AF72" s="35">
        <v>0.53</v>
      </c>
      <c r="AG72" s="78">
        <v>45828.0</v>
      </c>
      <c r="AH72" s="35">
        <v>1.419</v>
      </c>
      <c r="AI72" s="35" t="s">
        <v>121</v>
      </c>
      <c r="AJ72" s="35" t="s">
        <v>92</v>
      </c>
      <c r="AK72" s="35" t="s">
        <v>406</v>
      </c>
      <c r="AL72" s="35">
        <v>2000.0</v>
      </c>
      <c r="AM72" s="35" t="s">
        <v>94</v>
      </c>
      <c r="AN72" s="35" t="s">
        <v>94</v>
      </c>
      <c r="AO72" s="35" t="s">
        <v>94</v>
      </c>
      <c r="AP72" s="35" t="s">
        <v>94</v>
      </c>
      <c r="AQ72" s="35" t="s">
        <v>94</v>
      </c>
      <c r="AR72" s="35" t="s">
        <v>94</v>
      </c>
      <c r="AS72" s="35" t="s">
        <v>94</v>
      </c>
      <c r="AT72" s="89" t="s">
        <v>422</v>
      </c>
      <c r="AU72" s="35" t="s">
        <v>408</v>
      </c>
      <c r="AV72" s="35" t="s">
        <v>100</v>
      </c>
      <c r="AW72" s="35" t="s">
        <v>297</v>
      </c>
      <c r="AX72" s="91"/>
    </row>
    <row r="73">
      <c r="A73" s="35">
        <v>69.0</v>
      </c>
      <c r="B73" s="66" t="s">
        <v>423</v>
      </c>
      <c r="C73" s="81" t="str">
        <f t="shared" si="3"/>
        <v>View</v>
      </c>
      <c r="D73" s="35" t="s">
        <v>424</v>
      </c>
      <c r="E73" s="70">
        <v>0.7983</v>
      </c>
      <c r="F73" s="84" t="str">
        <f t="shared" si="4"/>
        <v>Foreign Large Blend</v>
      </c>
      <c r="G73" s="72">
        <v>0.009</v>
      </c>
      <c r="H73" s="73">
        <v>0.2122</v>
      </c>
      <c r="I73" s="73">
        <v>0.1576</v>
      </c>
      <c r="J73" s="73">
        <v>0.1972</v>
      </c>
      <c r="K73" s="73">
        <v>0.6029</v>
      </c>
      <c r="L73" s="73">
        <v>0.3368</v>
      </c>
      <c r="M73" s="73">
        <v>0.6853</v>
      </c>
      <c r="N73" s="74">
        <v>0.5303</v>
      </c>
      <c r="O73" s="73">
        <v>0.3368</v>
      </c>
      <c r="P73" s="74">
        <v>2.06</v>
      </c>
      <c r="Q73" s="75">
        <v>657.853373</v>
      </c>
      <c r="R73" s="77">
        <v>57.0</v>
      </c>
      <c r="S73" s="75">
        <v>4034.675317</v>
      </c>
      <c r="T73" s="72">
        <v>0.0</v>
      </c>
      <c r="U73" s="72">
        <v>0.0157</v>
      </c>
      <c r="V73" s="35" t="s">
        <v>107</v>
      </c>
      <c r="W73" s="35">
        <v>12.0</v>
      </c>
      <c r="X73" s="35">
        <v>1.0</v>
      </c>
      <c r="Y73" s="72">
        <v>0.0087</v>
      </c>
      <c r="Z73" s="35">
        <v>1.01</v>
      </c>
      <c r="AA73" s="35" t="s">
        <v>404</v>
      </c>
      <c r="AB73" s="35" t="s">
        <v>411</v>
      </c>
      <c r="AC73" s="35">
        <v>18.06</v>
      </c>
      <c r="AD73" s="78">
        <v>36980.0</v>
      </c>
      <c r="AE73" s="35">
        <v>19.42</v>
      </c>
      <c r="AF73" s="35">
        <v>4.46</v>
      </c>
      <c r="AG73" s="78">
        <v>45645.0</v>
      </c>
      <c r="AH73" s="35">
        <v>0.497</v>
      </c>
      <c r="AI73" s="35" t="s">
        <v>140</v>
      </c>
      <c r="AJ73" s="35"/>
      <c r="AK73" s="35" t="s">
        <v>406</v>
      </c>
      <c r="AL73" s="35">
        <v>2000.0</v>
      </c>
      <c r="AM73" s="35" t="s">
        <v>94</v>
      </c>
      <c r="AN73" s="35" t="s">
        <v>94</v>
      </c>
      <c r="AO73" s="35" t="s">
        <v>94</v>
      </c>
      <c r="AP73" s="35" t="s">
        <v>94</v>
      </c>
      <c r="AQ73" s="35" t="s">
        <v>94</v>
      </c>
      <c r="AR73" s="35" t="s">
        <v>94</v>
      </c>
      <c r="AS73" s="35" t="s">
        <v>94</v>
      </c>
      <c r="AT73" s="89" t="s">
        <v>425</v>
      </c>
      <c r="AU73" s="35" t="s">
        <v>408</v>
      </c>
      <c r="AV73" s="35" t="s">
        <v>100</v>
      </c>
      <c r="AW73" s="35" t="s">
        <v>297</v>
      </c>
      <c r="AX73" s="91"/>
    </row>
    <row r="74">
      <c r="A74" s="35">
        <v>70.0</v>
      </c>
      <c r="B74" s="66" t="s">
        <v>406</v>
      </c>
      <c r="C74" s="81" t="str">
        <f t="shared" si="3"/>
        <v>View</v>
      </c>
      <c r="D74" s="35" t="s">
        <v>426</v>
      </c>
      <c r="E74" s="70">
        <v>0.5214</v>
      </c>
      <c r="F74" s="84" t="str">
        <f t="shared" si="4"/>
        <v>Foreign Large Blend</v>
      </c>
      <c r="G74" s="72">
        <v>0.0032</v>
      </c>
      <c r="H74" s="73">
        <v>0.1744</v>
      </c>
      <c r="I74" s="73">
        <v>0.1206</v>
      </c>
      <c r="J74" s="73">
        <v>0.1506</v>
      </c>
      <c r="K74" s="73">
        <v>0.4412</v>
      </c>
      <c r="L74" s="73">
        <v>0.2949</v>
      </c>
      <c r="M74" s="73">
        <v>0.6313</v>
      </c>
      <c r="N74" s="74">
        <v>0.4705</v>
      </c>
      <c r="O74" s="73">
        <v>0.2949</v>
      </c>
      <c r="P74" s="74">
        <v>2.16</v>
      </c>
      <c r="Q74" s="75">
        <v>483.203662</v>
      </c>
      <c r="R74" s="77">
        <v>724.0</v>
      </c>
      <c r="S74" s="75">
        <v>62877.00691</v>
      </c>
      <c r="T74" s="72">
        <v>0.0234</v>
      </c>
      <c r="U74" s="72">
        <v>0.0295</v>
      </c>
      <c r="V74" s="35" t="s">
        <v>145</v>
      </c>
      <c r="W74" s="35">
        <v>59.0</v>
      </c>
      <c r="X74" s="35">
        <v>38.0</v>
      </c>
      <c r="Y74" s="72">
        <v>0.01</v>
      </c>
      <c r="Z74" s="35">
        <v>1.05</v>
      </c>
      <c r="AA74" s="35" t="s">
        <v>404</v>
      </c>
      <c r="AB74" s="35" t="s">
        <v>411</v>
      </c>
      <c r="AC74" s="35">
        <v>16.99</v>
      </c>
      <c r="AD74" s="78">
        <v>37117.0</v>
      </c>
      <c r="AE74" s="35">
        <v>12.59</v>
      </c>
      <c r="AF74" s="35">
        <v>0.25</v>
      </c>
      <c r="AG74" s="78">
        <v>45824.0</v>
      </c>
      <c r="AH74" s="35">
        <v>1.5194</v>
      </c>
      <c r="AI74" s="35" t="s">
        <v>121</v>
      </c>
      <c r="AJ74" s="35" t="s">
        <v>92</v>
      </c>
      <c r="AK74" s="35" t="s">
        <v>406</v>
      </c>
      <c r="AL74" s="35">
        <v>2000.0</v>
      </c>
      <c r="AM74" s="35" t="s">
        <v>94</v>
      </c>
      <c r="AN74" s="35" t="s">
        <v>94</v>
      </c>
      <c r="AO74" s="35" t="s">
        <v>94</v>
      </c>
      <c r="AP74" s="35" t="s">
        <v>94</v>
      </c>
      <c r="AQ74" s="35" t="s">
        <v>94</v>
      </c>
      <c r="AR74" s="35" t="s">
        <v>94</v>
      </c>
      <c r="AS74" s="35" t="s">
        <v>94</v>
      </c>
      <c r="AT74" s="89" t="s">
        <v>427</v>
      </c>
      <c r="AU74" s="35" t="s">
        <v>408</v>
      </c>
      <c r="AV74" s="35" t="s">
        <v>100</v>
      </c>
      <c r="AW74" s="35" t="s">
        <v>297</v>
      </c>
      <c r="AX74" s="91"/>
    </row>
    <row r="75">
      <c r="A75" s="35">
        <v>71.0</v>
      </c>
      <c r="B75" s="66" t="s">
        <v>428</v>
      </c>
      <c r="C75" s="81" t="str">
        <f t="shared" si="3"/>
        <v>View</v>
      </c>
      <c r="D75" s="35" t="s">
        <v>429</v>
      </c>
      <c r="E75" s="70">
        <v>0.9281</v>
      </c>
      <c r="F75" s="84" t="str">
        <f t="shared" si="4"/>
        <v>Foreign Large Growth</v>
      </c>
      <c r="G75" s="72">
        <v>0.0096</v>
      </c>
      <c r="H75" s="73">
        <v>0.268</v>
      </c>
      <c r="I75" s="73">
        <v>0.2032</v>
      </c>
      <c r="J75" s="73">
        <v>0.2858</v>
      </c>
      <c r="K75" s="73">
        <v>0.6606</v>
      </c>
      <c r="L75" s="73">
        <v>0.3364</v>
      </c>
      <c r="M75" s="73">
        <v>0.5647</v>
      </c>
      <c r="N75" s="74">
        <v>0.4285</v>
      </c>
      <c r="O75" s="73">
        <v>0.3364</v>
      </c>
      <c r="P75" s="74">
        <v>1.74</v>
      </c>
      <c r="Q75" s="75">
        <v>-425.083756</v>
      </c>
      <c r="R75" s="77">
        <v>89.0</v>
      </c>
      <c r="S75" s="75">
        <v>5759.080492</v>
      </c>
      <c r="T75" s="72">
        <v>0.1489</v>
      </c>
      <c r="U75" s="72">
        <v>0.0084</v>
      </c>
      <c r="V75" s="35" t="s">
        <v>107</v>
      </c>
      <c r="W75" s="35">
        <v>3.0</v>
      </c>
      <c r="X75" s="35">
        <v>1.0</v>
      </c>
      <c r="Y75" s="72">
        <v>0.009</v>
      </c>
      <c r="Z75" s="35">
        <v>0.96</v>
      </c>
      <c r="AA75" s="35" t="s">
        <v>404</v>
      </c>
      <c r="AB75" s="35" t="s">
        <v>405</v>
      </c>
      <c r="AC75" s="35">
        <v>19.03</v>
      </c>
      <c r="AD75" s="78">
        <v>35612.0</v>
      </c>
      <c r="AE75" s="35">
        <v>29.53</v>
      </c>
      <c r="AF75" s="35">
        <v>13.42</v>
      </c>
      <c r="AG75" s="78">
        <v>45636.0</v>
      </c>
      <c r="AH75" s="35">
        <v>2.8142</v>
      </c>
      <c r="AI75" s="35" t="s">
        <v>140</v>
      </c>
      <c r="AJ75" s="35"/>
      <c r="AK75" s="35" t="s">
        <v>430</v>
      </c>
      <c r="AL75" s="35">
        <v>2010.0</v>
      </c>
      <c r="AM75" s="35" t="s">
        <v>94</v>
      </c>
      <c r="AN75" s="35" t="s">
        <v>94</v>
      </c>
      <c r="AO75" s="35" t="s">
        <v>94</v>
      </c>
      <c r="AP75" s="35" t="s">
        <v>94</v>
      </c>
      <c r="AQ75" s="35" t="s">
        <v>94</v>
      </c>
      <c r="AR75" s="35" t="s">
        <v>94</v>
      </c>
      <c r="AS75" s="35" t="s">
        <v>94</v>
      </c>
      <c r="AT75" s="89" t="s">
        <v>431</v>
      </c>
      <c r="AU75" s="35" t="s">
        <v>432</v>
      </c>
      <c r="AV75" s="35" t="s">
        <v>100</v>
      </c>
      <c r="AW75" s="35" t="s">
        <v>433</v>
      </c>
      <c r="AX75" s="91"/>
    </row>
    <row r="76">
      <c r="A76" s="35">
        <v>72.0</v>
      </c>
      <c r="B76" s="66" t="s">
        <v>434</v>
      </c>
      <c r="C76" s="81" t="str">
        <f t="shared" si="3"/>
        <v>View</v>
      </c>
      <c r="D76" s="35" t="s">
        <v>435</v>
      </c>
      <c r="E76" s="70">
        <v>0.764</v>
      </c>
      <c r="F76" s="84" t="str">
        <f t="shared" si="4"/>
        <v>Foreign Large Growth</v>
      </c>
      <c r="G76" s="72">
        <v>0.008</v>
      </c>
      <c r="H76" s="73">
        <v>0.257</v>
      </c>
      <c r="I76" s="73">
        <v>0.186</v>
      </c>
      <c r="J76" s="73">
        <v>0.3093</v>
      </c>
      <c r="K76" s="73">
        <v>0.625</v>
      </c>
      <c r="L76" s="73">
        <v>0.4094</v>
      </c>
      <c r="M76" s="73">
        <v>0.6805</v>
      </c>
      <c r="N76" s="74">
        <v>0.438</v>
      </c>
      <c r="O76" s="73">
        <v>0.4094</v>
      </c>
      <c r="P76" s="74">
        <v>1.7</v>
      </c>
      <c r="Q76" s="75">
        <v>166.875323</v>
      </c>
      <c r="R76" s="77">
        <v>115.0</v>
      </c>
      <c r="S76" s="75">
        <v>395.153536</v>
      </c>
      <c r="T76" s="72">
        <v>0.0114</v>
      </c>
      <c r="U76" s="72">
        <v>0.0189</v>
      </c>
      <c r="V76" s="35" t="s">
        <v>107</v>
      </c>
      <c r="W76" s="35">
        <v>3.0</v>
      </c>
      <c r="X76" s="35">
        <v>4.0</v>
      </c>
      <c r="Y76" s="72">
        <v>0.0112</v>
      </c>
      <c r="Z76" s="35">
        <v>1.09</v>
      </c>
      <c r="AA76" s="35" t="s">
        <v>404</v>
      </c>
      <c r="AB76" s="35" t="s">
        <v>405</v>
      </c>
      <c r="AC76" s="35">
        <v>20.73</v>
      </c>
      <c r="AD76" s="78">
        <v>39443.0</v>
      </c>
      <c r="AE76" s="35">
        <v>17.52</v>
      </c>
      <c r="AF76" s="35">
        <v>5.34</v>
      </c>
      <c r="AG76" s="78">
        <v>45831.0</v>
      </c>
      <c r="AH76" s="35">
        <v>0.3806</v>
      </c>
      <c r="AI76" s="35" t="s">
        <v>91</v>
      </c>
      <c r="AJ76" s="35" t="s">
        <v>365</v>
      </c>
      <c r="AK76" s="35" t="s">
        <v>430</v>
      </c>
      <c r="AL76" s="35">
        <v>2010.0</v>
      </c>
      <c r="AM76" s="35" t="s">
        <v>94</v>
      </c>
      <c r="AN76" s="35" t="s">
        <v>94</v>
      </c>
      <c r="AO76" s="35" t="s">
        <v>94</v>
      </c>
      <c r="AP76" s="35" t="s">
        <v>94</v>
      </c>
      <c r="AQ76" s="35" t="s">
        <v>94</v>
      </c>
      <c r="AR76" s="35" t="s">
        <v>94</v>
      </c>
      <c r="AS76" s="35" t="s">
        <v>94</v>
      </c>
      <c r="AT76" s="89" t="s">
        <v>436</v>
      </c>
      <c r="AU76" s="35" t="s">
        <v>432</v>
      </c>
      <c r="AV76" s="35" t="s">
        <v>100</v>
      </c>
      <c r="AW76" s="35" t="s">
        <v>433</v>
      </c>
      <c r="AX76" s="91"/>
    </row>
    <row r="77">
      <c r="A77" s="35">
        <v>73.0</v>
      </c>
      <c r="B77" s="66" t="s">
        <v>437</v>
      </c>
      <c r="C77" s="81" t="str">
        <f t="shared" si="3"/>
        <v>View</v>
      </c>
      <c r="D77" s="35" t="s">
        <v>438</v>
      </c>
      <c r="E77" s="70">
        <v>0.696</v>
      </c>
      <c r="F77" s="84" t="str">
        <f t="shared" si="4"/>
        <v>Foreign Large Growth</v>
      </c>
      <c r="G77" s="72">
        <v>0.0063</v>
      </c>
      <c r="H77" s="73">
        <v>0.2285</v>
      </c>
      <c r="I77" s="73">
        <v>0.1696</v>
      </c>
      <c r="J77" s="73">
        <v>0.2197</v>
      </c>
      <c r="K77" s="73">
        <v>0.5437</v>
      </c>
      <c r="L77" s="73">
        <v>0.3224</v>
      </c>
      <c r="M77" s="73">
        <v>0.6382</v>
      </c>
      <c r="N77" s="74">
        <v>0.4718</v>
      </c>
      <c r="O77" s="73">
        <v>0.3224</v>
      </c>
      <c r="P77" s="74">
        <v>1.99</v>
      </c>
      <c r="Q77" s="75">
        <v>4.807339</v>
      </c>
      <c r="R77" s="77">
        <v>558.0</v>
      </c>
      <c r="S77" s="75">
        <v>206.032965</v>
      </c>
      <c r="T77" s="72">
        <v>0.0</v>
      </c>
      <c r="U77" s="72">
        <v>0.0323</v>
      </c>
      <c r="V77" s="35" t="s">
        <v>107</v>
      </c>
      <c r="W77" s="35">
        <v>10.0</v>
      </c>
      <c r="X77" s="35">
        <v>6.0</v>
      </c>
      <c r="Y77" s="72">
        <v>0.0101</v>
      </c>
      <c r="Z77" s="35">
        <v>1.02</v>
      </c>
      <c r="AA77" s="35" t="s">
        <v>404</v>
      </c>
      <c r="AB77" s="35" t="s">
        <v>439</v>
      </c>
      <c r="AC77" s="35">
        <v>17.34</v>
      </c>
      <c r="AD77" s="78">
        <v>40003.0</v>
      </c>
      <c r="AE77" s="35">
        <v>15.99</v>
      </c>
      <c r="AF77" s="35">
        <v>2.17</v>
      </c>
      <c r="AG77" s="78">
        <v>45643.0</v>
      </c>
      <c r="AH77" s="35">
        <v>3.1895</v>
      </c>
      <c r="AI77" s="35" t="s">
        <v>140</v>
      </c>
      <c r="AJ77" s="35"/>
      <c r="AK77" s="35" t="s">
        <v>430</v>
      </c>
      <c r="AL77" s="35">
        <v>2010.0</v>
      </c>
      <c r="AM77" s="35" t="s">
        <v>94</v>
      </c>
      <c r="AN77" s="35" t="s">
        <v>94</v>
      </c>
      <c r="AO77" s="35" t="s">
        <v>94</v>
      </c>
      <c r="AP77" s="35" t="s">
        <v>94</v>
      </c>
      <c r="AQ77" s="35" t="s">
        <v>94</v>
      </c>
      <c r="AR77" s="35" t="s">
        <v>94</v>
      </c>
      <c r="AS77" s="35" t="s">
        <v>94</v>
      </c>
      <c r="AT77" s="89" t="s">
        <v>440</v>
      </c>
      <c r="AU77" s="35" t="s">
        <v>432</v>
      </c>
      <c r="AV77" s="35" t="s">
        <v>100</v>
      </c>
      <c r="AW77" s="35" t="s">
        <v>433</v>
      </c>
      <c r="AX77" s="91"/>
    </row>
    <row r="78">
      <c r="A78" s="35">
        <v>74.0</v>
      </c>
      <c r="B78" s="66" t="s">
        <v>441</v>
      </c>
      <c r="C78" s="81" t="str">
        <f t="shared" si="3"/>
        <v>View</v>
      </c>
      <c r="D78" s="35" t="s">
        <v>442</v>
      </c>
      <c r="E78" s="70">
        <v>0.6489</v>
      </c>
      <c r="F78" s="84" t="str">
        <f t="shared" si="4"/>
        <v>Foreign Large Growth</v>
      </c>
      <c r="G78" s="72">
        <v>0.0077</v>
      </c>
      <c r="H78" s="73">
        <v>0.1299</v>
      </c>
      <c r="I78" s="73">
        <v>0.0865</v>
      </c>
      <c r="J78" s="73">
        <v>0.0272</v>
      </c>
      <c r="K78" s="73">
        <v>0.4639</v>
      </c>
      <c r="L78" s="73">
        <v>0.2538</v>
      </c>
      <c r="M78" s="73">
        <v>0.5575</v>
      </c>
      <c r="N78" s="74">
        <v>0.457</v>
      </c>
      <c r="O78" s="73">
        <v>0.2538</v>
      </c>
      <c r="P78" s="74">
        <v>2.18</v>
      </c>
      <c r="Q78" s="75">
        <v>1941.824546</v>
      </c>
      <c r="R78" s="77">
        <v>76.0</v>
      </c>
      <c r="S78" s="75">
        <v>52771.37236</v>
      </c>
      <c r="T78" s="72">
        <v>0.0</v>
      </c>
      <c r="U78" s="72">
        <v>0.0202</v>
      </c>
      <c r="V78" s="35" t="s">
        <v>107</v>
      </c>
      <c r="W78" s="35">
        <v>90.0</v>
      </c>
      <c r="X78" s="35">
        <v>10.0</v>
      </c>
      <c r="Y78" s="72">
        <v>0.0088</v>
      </c>
      <c r="Z78" s="35">
        <v>0.78</v>
      </c>
      <c r="AA78" s="35" t="s">
        <v>404</v>
      </c>
      <c r="AB78" s="35" t="s">
        <v>411</v>
      </c>
      <c r="AC78" s="35">
        <v>17.81</v>
      </c>
      <c r="AD78" s="78">
        <v>42719.0</v>
      </c>
      <c r="AE78" s="35">
        <v>8.55</v>
      </c>
      <c r="AF78" s="35">
        <v>1.44</v>
      </c>
      <c r="AG78" s="78">
        <v>45645.0</v>
      </c>
      <c r="AH78" s="35">
        <v>0.4475</v>
      </c>
      <c r="AI78" s="35" t="s">
        <v>140</v>
      </c>
      <c r="AJ78" s="35"/>
      <c r="AK78" s="35" t="s">
        <v>430</v>
      </c>
      <c r="AL78" s="35">
        <v>2010.0</v>
      </c>
      <c r="AM78" s="35" t="s">
        <v>94</v>
      </c>
      <c r="AN78" s="35" t="s">
        <v>94</v>
      </c>
      <c r="AO78" s="35" t="s">
        <v>94</v>
      </c>
      <c r="AP78" s="35" t="s">
        <v>94</v>
      </c>
      <c r="AQ78" s="35" t="s">
        <v>94</v>
      </c>
      <c r="AR78" s="35" t="s">
        <v>94</v>
      </c>
      <c r="AS78" s="35" t="s">
        <v>94</v>
      </c>
      <c r="AT78" s="89" t="s">
        <v>443</v>
      </c>
      <c r="AU78" s="35" t="s">
        <v>432</v>
      </c>
      <c r="AV78" s="35" t="s">
        <v>100</v>
      </c>
      <c r="AW78" s="35" t="s">
        <v>433</v>
      </c>
      <c r="AX78" s="91"/>
    </row>
    <row r="79">
      <c r="A79" s="35">
        <v>75.0</v>
      </c>
      <c r="B79" s="66" t="s">
        <v>444</v>
      </c>
      <c r="C79" s="81" t="str">
        <f t="shared" si="3"/>
        <v>View</v>
      </c>
      <c r="D79" s="35" t="s">
        <v>445</v>
      </c>
      <c r="E79" s="70">
        <v>0.376</v>
      </c>
      <c r="F79" s="84" t="str">
        <f t="shared" si="4"/>
        <v>Foreign Large Growth</v>
      </c>
      <c r="G79" s="72">
        <v>0.0029</v>
      </c>
      <c r="H79" s="73">
        <v>0.1388</v>
      </c>
      <c r="I79" s="73">
        <v>0.0804</v>
      </c>
      <c r="J79" s="73">
        <v>0.0731</v>
      </c>
      <c r="K79" s="73">
        <v>0.3494</v>
      </c>
      <c r="L79" s="73">
        <v>0.3355</v>
      </c>
      <c r="M79" s="73">
        <v>0.4319</v>
      </c>
      <c r="N79" s="74">
        <v>0.2909</v>
      </c>
      <c r="O79" s="73">
        <v>0.3355</v>
      </c>
      <c r="P79" s="74">
        <v>1.31</v>
      </c>
      <c r="Q79" s="75">
        <v>80.069652</v>
      </c>
      <c r="R79" s="77">
        <v>206.0</v>
      </c>
      <c r="S79" s="75">
        <v>461.307959</v>
      </c>
      <c r="T79" s="72">
        <v>0.022</v>
      </c>
      <c r="U79" s="72">
        <v>0.0238</v>
      </c>
      <c r="V79" s="35" t="s">
        <v>107</v>
      </c>
      <c r="W79" s="35">
        <v>73.0</v>
      </c>
      <c r="X79" s="35">
        <v>41.0</v>
      </c>
      <c r="Y79" s="72">
        <v>0.0101</v>
      </c>
      <c r="Z79" s="35">
        <v>1.05</v>
      </c>
      <c r="AA79" s="35" t="s">
        <v>404</v>
      </c>
      <c r="AB79" s="35" t="s">
        <v>446</v>
      </c>
      <c r="AC79" s="35">
        <v>19.3</v>
      </c>
      <c r="AD79" s="78">
        <v>39246.0</v>
      </c>
      <c r="AE79" s="35">
        <v>18.06</v>
      </c>
      <c r="AF79" s="35">
        <v>5.34</v>
      </c>
      <c r="AG79" s="78">
        <v>45831.0</v>
      </c>
      <c r="AH79" s="35">
        <v>0.2544</v>
      </c>
      <c r="AI79" s="35" t="s">
        <v>91</v>
      </c>
      <c r="AJ79" s="35" t="s">
        <v>92</v>
      </c>
      <c r="AK79" s="35" t="s">
        <v>430</v>
      </c>
      <c r="AL79" s="35">
        <v>2010.0</v>
      </c>
      <c r="AM79" s="35" t="s">
        <v>94</v>
      </c>
      <c r="AN79" s="35" t="s">
        <v>94</v>
      </c>
      <c r="AO79" s="35" t="s">
        <v>94</v>
      </c>
      <c r="AP79" s="35" t="s">
        <v>94</v>
      </c>
      <c r="AQ79" s="35" t="s">
        <v>94</v>
      </c>
      <c r="AR79" s="35" t="s">
        <v>94</v>
      </c>
      <c r="AS79" s="35" t="s">
        <v>94</v>
      </c>
      <c r="AT79" s="89" t="s">
        <v>447</v>
      </c>
      <c r="AU79" s="35" t="s">
        <v>432</v>
      </c>
      <c r="AV79" s="35" t="s">
        <v>100</v>
      </c>
      <c r="AW79" s="35" t="s">
        <v>433</v>
      </c>
      <c r="AX79" s="91"/>
    </row>
    <row r="80">
      <c r="A80" s="35">
        <v>76.0</v>
      </c>
      <c r="B80" s="66" t="s">
        <v>448</v>
      </c>
      <c r="C80" s="81" t="str">
        <f t="shared" si="3"/>
        <v>View</v>
      </c>
      <c r="D80" s="35" t="s">
        <v>449</v>
      </c>
      <c r="E80" s="70">
        <v>0.2949</v>
      </c>
      <c r="F80" s="84" t="str">
        <f t="shared" si="4"/>
        <v>Foreign Large Growth</v>
      </c>
      <c r="G80" s="72">
        <v>0.006</v>
      </c>
      <c r="H80" s="73">
        <v>0.0231</v>
      </c>
      <c r="I80" s="73">
        <v>-0.0336</v>
      </c>
      <c r="J80" s="73">
        <v>0.0056</v>
      </c>
      <c r="K80" s="73">
        <v>0.2744</v>
      </c>
      <c r="L80" s="73">
        <v>0.1956</v>
      </c>
      <c r="M80" s="73">
        <v>0.576</v>
      </c>
      <c r="N80" s="74">
        <v>0.5135</v>
      </c>
      <c r="O80" s="73">
        <v>0.1956</v>
      </c>
      <c r="P80" s="74">
        <v>3.09</v>
      </c>
      <c r="Q80" s="75">
        <v>-421.692533</v>
      </c>
      <c r="R80" s="77">
        <v>262.0</v>
      </c>
      <c r="S80" s="75">
        <v>2351.874624</v>
      </c>
      <c r="T80" s="72">
        <v>0.0108</v>
      </c>
      <c r="U80" s="72">
        <v>0.0269</v>
      </c>
      <c r="V80" s="35" t="s">
        <v>107</v>
      </c>
      <c r="W80" s="35">
        <v>95.0</v>
      </c>
      <c r="X80" s="35">
        <v>61.0</v>
      </c>
      <c r="Y80" s="72">
        <v>0.0088</v>
      </c>
      <c r="Z80" s="35">
        <v>0.74</v>
      </c>
      <c r="AA80" s="35" t="s">
        <v>404</v>
      </c>
      <c r="AB80" s="35" t="s">
        <v>450</v>
      </c>
      <c r="AC80" s="35">
        <v>22.27</v>
      </c>
      <c r="AD80" s="78">
        <v>41766.0</v>
      </c>
      <c r="AE80" s="35">
        <v>4.68</v>
      </c>
      <c r="AF80" s="35">
        <v>4.01</v>
      </c>
      <c r="AG80" s="78">
        <v>45833.0</v>
      </c>
      <c r="AH80" s="35">
        <v>0.67</v>
      </c>
      <c r="AI80" s="35" t="s">
        <v>91</v>
      </c>
      <c r="AJ80" s="35" t="s">
        <v>92</v>
      </c>
      <c r="AK80" s="35" t="s">
        <v>430</v>
      </c>
      <c r="AL80" s="35">
        <v>2010.0</v>
      </c>
      <c r="AM80" s="35" t="s">
        <v>94</v>
      </c>
      <c r="AN80" s="35" t="s">
        <v>94</v>
      </c>
      <c r="AO80" s="35" t="s">
        <v>94</v>
      </c>
      <c r="AP80" s="35" t="s">
        <v>94</v>
      </c>
      <c r="AQ80" s="35" t="s">
        <v>94</v>
      </c>
      <c r="AR80" s="35" t="s">
        <v>94</v>
      </c>
      <c r="AS80" s="35" t="s">
        <v>94</v>
      </c>
      <c r="AT80" s="89" t="s">
        <v>451</v>
      </c>
      <c r="AU80" s="35" t="s">
        <v>432</v>
      </c>
      <c r="AV80" s="35" t="s">
        <v>100</v>
      </c>
      <c r="AW80" s="35" t="s">
        <v>433</v>
      </c>
      <c r="AX80" s="91"/>
    </row>
    <row r="81">
      <c r="A81" s="35">
        <v>77.0</v>
      </c>
      <c r="B81" s="66" t="s">
        <v>430</v>
      </c>
      <c r="C81" s="81" t="str">
        <f t="shared" si="3"/>
        <v>View</v>
      </c>
      <c r="D81" s="35" t="s">
        <v>452</v>
      </c>
      <c r="E81" s="70">
        <v>0.2334</v>
      </c>
      <c r="F81" s="84" t="str">
        <f t="shared" si="4"/>
        <v>Foreign Large Growth</v>
      </c>
      <c r="G81" s="72">
        <v>0.0036</v>
      </c>
      <c r="H81" s="73">
        <v>0.1157</v>
      </c>
      <c r="I81" s="73">
        <v>0.0615</v>
      </c>
      <c r="J81" s="73">
        <v>0.0817</v>
      </c>
      <c r="K81" s="73">
        <v>0.2818</v>
      </c>
      <c r="L81" s="73">
        <v>0.3576</v>
      </c>
      <c r="M81" s="73">
        <v>0.3325</v>
      </c>
      <c r="N81" s="74">
        <v>0.1779</v>
      </c>
      <c r="O81" s="73">
        <v>0.3576</v>
      </c>
      <c r="P81" s="74">
        <v>0.95</v>
      </c>
      <c r="Q81" s="75">
        <v>-4330.230932</v>
      </c>
      <c r="R81" s="77">
        <v>386.0</v>
      </c>
      <c r="S81" s="75">
        <v>12584.14224</v>
      </c>
      <c r="T81" s="72">
        <v>0.0121</v>
      </c>
      <c r="U81" s="72">
        <v>0.0165</v>
      </c>
      <c r="V81" s="35" t="s">
        <v>145</v>
      </c>
      <c r="W81" s="35">
        <v>64.0</v>
      </c>
      <c r="X81" s="35">
        <v>58.0</v>
      </c>
      <c r="Y81" s="72">
        <v>0.0108</v>
      </c>
      <c r="Z81" s="35">
        <v>1.1</v>
      </c>
      <c r="AA81" s="35" t="s">
        <v>404</v>
      </c>
      <c r="AB81" s="35" t="s">
        <v>411</v>
      </c>
      <c r="AC81" s="35">
        <v>25.27</v>
      </c>
      <c r="AD81" s="78">
        <v>38565.0</v>
      </c>
      <c r="AE81" s="35">
        <v>12.59</v>
      </c>
      <c r="AF81" s="35">
        <v>0.25</v>
      </c>
      <c r="AG81" s="78">
        <v>45824.0</v>
      </c>
      <c r="AH81" s="35">
        <v>1.0739</v>
      </c>
      <c r="AI81" s="35" t="s">
        <v>121</v>
      </c>
      <c r="AJ81" s="35" t="s">
        <v>134</v>
      </c>
      <c r="AK81" s="35" t="s">
        <v>430</v>
      </c>
      <c r="AL81" s="35">
        <v>2010.0</v>
      </c>
      <c r="AM81" s="35" t="s">
        <v>94</v>
      </c>
      <c r="AN81" s="35" t="s">
        <v>94</v>
      </c>
      <c r="AO81" s="35" t="s">
        <v>94</v>
      </c>
      <c r="AP81" s="35" t="s">
        <v>94</v>
      </c>
      <c r="AQ81" s="35" t="s">
        <v>94</v>
      </c>
      <c r="AR81" s="35" t="s">
        <v>94</v>
      </c>
      <c r="AS81" s="35" t="s">
        <v>94</v>
      </c>
      <c r="AT81" s="89" t="s">
        <v>453</v>
      </c>
      <c r="AU81" s="35" t="s">
        <v>432</v>
      </c>
      <c r="AV81" s="35" t="s">
        <v>100</v>
      </c>
      <c r="AW81" s="35" t="s">
        <v>433</v>
      </c>
      <c r="AX81" s="91"/>
    </row>
    <row r="82">
      <c r="A82" s="35">
        <v>78.0</v>
      </c>
      <c r="B82" s="66" t="s">
        <v>454</v>
      </c>
      <c r="C82" s="81" t="str">
        <f t="shared" si="3"/>
        <v>View</v>
      </c>
      <c r="D82" s="35" t="s">
        <v>455</v>
      </c>
      <c r="E82" s="70">
        <v>1.0812</v>
      </c>
      <c r="F82" s="84" t="str">
        <f t="shared" si="4"/>
        <v>Foreign Large Value</v>
      </c>
      <c r="G82" s="72">
        <v>0.004</v>
      </c>
      <c r="H82" s="73">
        <v>0.104</v>
      </c>
      <c r="I82" s="73">
        <v>0.0772</v>
      </c>
      <c r="J82" s="73">
        <v>0.1585</v>
      </c>
      <c r="K82" s="73">
        <v>0.5495</v>
      </c>
      <c r="L82" s="73">
        <v>0.1199</v>
      </c>
      <c r="M82" s="73">
        <v>1.0527</v>
      </c>
      <c r="N82" s="74">
        <v>1.2723</v>
      </c>
      <c r="O82" s="73">
        <v>0.2132</v>
      </c>
      <c r="P82" s="74">
        <v>5.04</v>
      </c>
      <c r="Q82" s="75">
        <v>1113.879582</v>
      </c>
      <c r="R82" s="77">
        <v>183.0</v>
      </c>
      <c r="S82" s="75">
        <v>2942.715495</v>
      </c>
      <c r="T82" s="72">
        <v>0.0425</v>
      </c>
      <c r="U82" s="72">
        <v>0.0374</v>
      </c>
      <c r="V82" s="35" t="s">
        <v>107</v>
      </c>
      <c r="W82" s="35">
        <v>82.0</v>
      </c>
      <c r="X82" s="35">
        <v>34.0</v>
      </c>
      <c r="Y82" s="72">
        <v>0.0071</v>
      </c>
      <c r="Z82" s="35">
        <v>0.54</v>
      </c>
      <c r="AA82" s="35" t="s">
        <v>404</v>
      </c>
      <c r="AB82" s="35" t="s">
        <v>411</v>
      </c>
      <c r="AC82" s="35">
        <v>11.6</v>
      </c>
      <c r="AD82" s="78">
        <v>42578.0</v>
      </c>
      <c r="AE82" s="35">
        <v>3.01</v>
      </c>
      <c r="AF82" s="35">
        <v>1.99</v>
      </c>
      <c r="AG82" s="78">
        <v>45813.0</v>
      </c>
      <c r="AH82" s="35">
        <v>0.5439</v>
      </c>
      <c r="AI82" s="35" t="s">
        <v>91</v>
      </c>
      <c r="AJ82" s="35" t="s">
        <v>134</v>
      </c>
      <c r="AK82" s="35" t="s">
        <v>456</v>
      </c>
      <c r="AL82" s="35">
        <v>2020.0</v>
      </c>
      <c r="AM82" s="35" t="s">
        <v>94</v>
      </c>
      <c r="AN82" s="35" t="s">
        <v>94</v>
      </c>
      <c r="AO82" s="35" t="s">
        <v>94</v>
      </c>
      <c r="AP82" s="35" t="s">
        <v>94</v>
      </c>
      <c r="AQ82" s="35" t="s">
        <v>94</v>
      </c>
      <c r="AR82" s="35" t="s">
        <v>94</v>
      </c>
      <c r="AS82" s="35" t="s">
        <v>94</v>
      </c>
      <c r="AT82" s="89" t="s">
        <v>457</v>
      </c>
      <c r="AU82" s="35" t="s">
        <v>458</v>
      </c>
      <c r="AV82" s="35" t="s">
        <v>100</v>
      </c>
      <c r="AW82" s="35" t="s">
        <v>301</v>
      </c>
      <c r="AX82" s="91"/>
    </row>
    <row r="83">
      <c r="A83" s="35">
        <v>79.0</v>
      </c>
      <c r="B83" s="66" t="s">
        <v>459</v>
      </c>
      <c r="C83" s="81" t="str">
        <f t="shared" si="3"/>
        <v>View</v>
      </c>
      <c r="D83" s="35" t="s">
        <v>460</v>
      </c>
      <c r="E83" s="70">
        <v>1.0539</v>
      </c>
      <c r="F83" s="84" t="str">
        <f t="shared" si="4"/>
        <v>Foreign Large Value</v>
      </c>
      <c r="G83" s="72">
        <v>0.0068</v>
      </c>
      <c r="H83" s="73">
        <v>0.2323</v>
      </c>
      <c r="I83" s="73">
        <v>0.175</v>
      </c>
      <c r="J83" s="73">
        <v>0.2884</v>
      </c>
      <c r="K83" s="73">
        <v>0.7408</v>
      </c>
      <c r="L83" s="73">
        <v>0.2868</v>
      </c>
      <c r="M83" s="73">
        <v>0.9755</v>
      </c>
      <c r="N83" s="74">
        <v>0.7791</v>
      </c>
      <c r="O83" s="73">
        <v>0.2868</v>
      </c>
      <c r="P83" s="74">
        <v>3.39</v>
      </c>
      <c r="Q83" s="75">
        <v>-252.42249</v>
      </c>
      <c r="R83" s="77">
        <v>195.0</v>
      </c>
      <c r="S83" s="75">
        <v>930.244135</v>
      </c>
      <c r="T83" s="72">
        <v>0.0</v>
      </c>
      <c r="U83" s="72">
        <v>0.0295</v>
      </c>
      <c r="V83" s="35" t="s">
        <v>107</v>
      </c>
      <c r="W83" s="35">
        <v>2.0</v>
      </c>
      <c r="X83" s="35">
        <v>3.0</v>
      </c>
      <c r="Y83" s="72">
        <v>0.0096</v>
      </c>
      <c r="Z83" s="35">
        <v>0.98</v>
      </c>
      <c r="AA83" s="35" t="s">
        <v>404</v>
      </c>
      <c r="AB83" s="35" t="s">
        <v>405</v>
      </c>
      <c r="AC83" s="35">
        <v>12.11</v>
      </c>
      <c r="AD83" s="78">
        <v>31867.0</v>
      </c>
      <c r="AE83" s="35">
        <v>1.25</v>
      </c>
      <c r="AF83" s="35">
        <v>1.25</v>
      </c>
      <c r="AG83" s="78">
        <v>45846.0</v>
      </c>
      <c r="AH83" s="35">
        <v>0.209</v>
      </c>
      <c r="AI83" s="35" t="s">
        <v>121</v>
      </c>
      <c r="AJ83" s="35"/>
      <c r="AK83" s="35" t="s">
        <v>456</v>
      </c>
      <c r="AL83" s="35">
        <v>2020.0</v>
      </c>
      <c r="AM83" s="35" t="s">
        <v>94</v>
      </c>
      <c r="AN83" s="35" t="s">
        <v>94</v>
      </c>
      <c r="AO83" s="35" t="s">
        <v>94</v>
      </c>
      <c r="AP83" s="35" t="s">
        <v>94</v>
      </c>
      <c r="AQ83" s="35" t="s">
        <v>94</v>
      </c>
      <c r="AR83" s="35">
        <v>0.0436</v>
      </c>
      <c r="AS83" s="35" t="s">
        <v>94</v>
      </c>
      <c r="AT83" s="89" t="s">
        <v>461</v>
      </c>
      <c r="AU83" s="35" t="s">
        <v>458</v>
      </c>
      <c r="AV83" s="35" t="s">
        <v>100</v>
      </c>
      <c r="AW83" s="35" t="s">
        <v>301</v>
      </c>
      <c r="AX83" s="91"/>
    </row>
    <row r="84">
      <c r="A84" s="35">
        <v>80.0</v>
      </c>
      <c r="B84" s="66" t="s">
        <v>167</v>
      </c>
      <c r="C84" s="81" t="str">
        <f t="shared" si="3"/>
        <v>View</v>
      </c>
      <c r="D84" s="35" t="s">
        <v>462</v>
      </c>
      <c r="E84" s="70">
        <v>1.0452</v>
      </c>
      <c r="F84" s="84" t="str">
        <f t="shared" si="4"/>
        <v>Foreign Large Value</v>
      </c>
      <c r="G84" s="72">
        <v>0.0075</v>
      </c>
      <c r="H84" s="73">
        <v>0.2606</v>
      </c>
      <c r="I84" s="73">
        <v>0.2021</v>
      </c>
      <c r="J84" s="73">
        <v>0.2586</v>
      </c>
      <c r="K84" s="73">
        <v>0.7681</v>
      </c>
      <c r="L84" s="73">
        <v>0.2755</v>
      </c>
      <c r="M84" s="73">
        <v>1.2172</v>
      </c>
      <c r="N84" s="74">
        <v>0.8573</v>
      </c>
      <c r="O84" s="73">
        <v>0.3352</v>
      </c>
      <c r="P84" s="74">
        <v>3.62</v>
      </c>
      <c r="Q84" s="75">
        <v>564.365352</v>
      </c>
      <c r="R84" s="77">
        <v>269.0</v>
      </c>
      <c r="S84" s="75">
        <v>1441.66212</v>
      </c>
      <c r="T84" s="72">
        <v>0.0217</v>
      </c>
      <c r="U84" s="72">
        <v>0.0351</v>
      </c>
      <c r="V84" s="35" t="s">
        <v>88</v>
      </c>
      <c r="W84" s="35">
        <v>7.0</v>
      </c>
      <c r="X84" s="35">
        <v>1.0</v>
      </c>
      <c r="Y84" s="72">
        <v>0.0096</v>
      </c>
      <c r="Z84" s="35">
        <v>1.05</v>
      </c>
      <c r="AA84" s="35" t="s">
        <v>404</v>
      </c>
      <c r="AB84" s="35" t="s">
        <v>405</v>
      </c>
      <c r="AC84" s="35">
        <v>10.49</v>
      </c>
      <c r="AD84" s="78">
        <v>37144.0</v>
      </c>
      <c r="AE84" s="35">
        <v>7.13</v>
      </c>
      <c r="AF84" s="35">
        <v>7.13</v>
      </c>
      <c r="AG84" s="78">
        <v>45645.0</v>
      </c>
      <c r="AH84" s="35">
        <v>0.629</v>
      </c>
      <c r="AI84" s="35" t="s">
        <v>140</v>
      </c>
      <c r="AJ84" s="35"/>
      <c r="AK84" s="35" t="s">
        <v>456</v>
      </c>
      <c r="AL84" s="35">
        <v>2020.0</v>
      </c>
      <c r="AM84" s="35" t="s">
        <v>94</v>
      </c>
      <c r="AN84" s="35" t="s">
        <v>94</v>
      </c>
      <c r="AO84" s="35" t="s">
        <v>94</v>
      </c>
      <c r="AP84" s="35" t="s">
        <v>94</v>
      </c>
      <c r="AQ84" s="35" t="s">
        <v>94</v>
      </c>
      <c r="AR84" s="35" t="s">
        <v>94</v>
      </c>
      <c r="AS84" s="35" t="s">
        <v>94</v>
      </c>
      <c r="AT84" s="89" t="s">
        <v>463</v>
      </c>
      <c r="AU84" s="35" t="s">
        <v>458</v>
      </c>
      <c r="AV84" s="35" t="s">
        <v>100</v>
      </c>
      <c r="AW84" s="35" t="s">
        <v>301</v>
      </c>
      <c r="AX84" s="91"/>
    </row>
    <row r="85">
      <c r="A85" s="35">
        <v>81.0</v>
      </c>
      <c r="B85" s="66" t="s">
        <v>464</v>
      </c>
      <c r="C85" s="81" t="str">
        <f t="shared" si="3"/>
        <v>View</v>
      </c>
      <c r="D85" s="35" t="s">
        <v>465</v>
      </c>
      <c r="E85" s="70">
        <v>1.0085</v>
      </c>
      <c r="F85" s="84" t="str">
        <f t="shared" si="4"/>
        <v>Foreign Large Value</v>
      </c>
      <c r="G85" s="72">
        <v>0.0089</v>
      </c>
      <c r="H85" s="73">
        <v>0.2216</v>
      </c>
      <c r="I85" s="73">
        <v>0.1714</v>
      </c>
      <c r="J85" s="73">
        <v>0.206</v>
      </c>
      <c r="K85" s="73">
        <v>0.7879</v>
      </c>
      <c r="L85" s="73">
        <v>0.2972</v>
      </c>
      <c r="M85" s="73">
        <v>1.1824</v>
      </c>
      <c r="N85" s="74">
        <v>0.8089</v>
      </c>
      <c r="O85" s="73">
        <v>0.2972</v>
      </c>
      <c r="P85" s="74">
        <v>3.99</v>
      </c>
      <c r="Q85" s="75">
        <v>460.401619</v>
      </c>
      <c r="R85" s="77">
        <v>70.0</v>
      </c>
      <c r="S85" s="75">
        <v>1699.455195</v>
      </c>
      <c r="T85" s="72">
        <v>0.0242</v>
      </c>
      <c r="U85" s="72">
        <v>0.0257</v>
      </c>
      <c r="V85" s="35" t="s">
        <v>107</v>
      </c>
      <c r="W85" s="35">
        <v>41.0</v>
      </c>
      <c r="X85" s="35">
        <v>1.0</v>
      </c>
      <c r="Y85" s="72">
        <v>0.009</v>
      </c>
      <c r="Z85" s="35">
        <v>1.1</v>
      </c>
      <c r="AA85" s="35" t="s">
        <v>404</v>
      </c>
      <c r="AB85" s="35" t="s">
        <v>405</v>
      </c>
      <c r="AC85" s="35">
        <v>15.51</v>
      </c>
      <c r="AD85" s="78">
        <v>35432.0</v>
      </c>
      <c r="AE85" s="35">
        <v>27.52</v>
      </c>
      <c r="AF85" s="35">
        <v>12.42</v>
      </c>
      <c r="AG85" s="78">
        <v>45838.0</v>
      </c>
      <c r="AH85" s="35">
        <v>0.3955</v>
      </c>
      <c r="AI85" s="35" t="s">
        <v>91</v>
      </c>
      <c r="AJ85" s="35"/>
      <c r="AK85" s="35" t="s">
        <v>456</v>
      </c>
      <c r="AL85" s="35">
        <v>2020.0</v>
      </c>
      <c r="AM85" s="35" t="s">
        <v>94</v>
      </c>
      <c r="AN85" s="35" t="s">
        <v>94</v>
      </c>
      <c r="AO85" s="35" t="s">
        <v>94</v>
      </c>
      <c r="AP85" s="35" t="s">
        <v>94</v>
      </c>
      <c r="AQ85" s="35" t="s">
        <v>94</v>
      </c>
      <c r="AR85" s="35" t="s">
        <v>94</v>
      </c>
      <c r="AS85" s="35" t="s">
        <v>94</v>
      </c>
      <c r="AT85" s="89" t="s">
        <v>466</v>
      </c>
      <c r="AU85" s="35" t="s">
        <v>458</v>
      </c>
      <c r="AV85" s="35" t="s">
        <v>100</v>
      </c>
      <c r="AW85" s="35" t="s">
        <v>301</v>
      </c>
      <c r="AX85" s="91"/>
    </row>
    <row r="86">
      <c r="A86" s="35">
        <v>82.0</v>
      </c>
      <c r="B86" s="66" t="s">
        <v>467</v>
      </c>
      <c r="C86" s="81" t="str">
        <f t="shared" si="3"/>
        <v>View</v>
      </c>
      <c r="D86" s="35" t="s">
        <v>468</v>
      </c>
      <c r="E86" s="70">
        <v>0.8961</v>
      </c>
      <c r="F86" s="84" t="str">
        <f t="shared" si="4"/>
        <v>Foreign Large Value</v>
      </c>
      <c r="G86" s="72">
        <v>0.004</v>
      </c>
      <c r="H86" s="73">
        <v>0.1676</v>
      </c>
      <c r="I86" s="73">
        <v>0.1209</v>
      </c>
      <c r="J86" s="73">
        <v>0.195</v>
      </c>
      <c r="K86" s="73">
        <v>0.5392</v>
      </c>
      <c r="L86" s="73">
        <v>0.1482</v>
      </c>
      <c r="M86" s="73">
        <v>0.9139</v>
      </c>
      <c r="N86" s="74">
        <v>0.9389</v>
      </c>
      <c r="O86" s="73">
        <v>0.1896</v>
      </c>
      <c r="P86" s="74">
        <v>4.86</v>
      </c>
      <c r="Q86" s="75">
        <v>363.763089</v>
      </c>
      <c r="R86" s="77">
        <v>1388.0</v>
      </c>
      <c r="S86" s="75">
        <v>730.874163</v>
      </c>
      <c r="T86" s="72">
        <v>0.0229</v>
      </c>
      <c r="U86" s="72">
        <v>0.0293</v>
      </c>
      <c r="V86" s="35" t="s">
        <v>107</v>
      </c>
      <c r="W86" s="35">
        <v>59.0</v>
      </c>
      <c r="X86" s="35">
        <v>47.0</v>
      </c>
      <c r="Y86" s="72">
        <v>0.0082</v>
      </c>
      <c r="Z86" s="35">
        <v>0.75</v>
      </c>
      <c r="AA86" s="35" t="s">
        <v>404</v>
      </c>
      <c r="AB86" s="35" t="s">
        <v>405</v>
      </c>
      <c r="AC86" s="35">
        <v>14.09</v>
      </c>
      <c r="AD86" s="78">
        <v>42376.0</v>
      </c>
      <c r="AE86" s="35">
        <v>4.67</v>
      </c>
      <c r="AF86" s="35">
        <v>4.01</v>
      </c>
      <c r="AG86" s="78">
        <v>45833.0</v>
      </c>
      <c r="AH86" s="35">
        <v>0.555</v>
      </c>
      <c r="AI86" s="35" t="s">
        <v>91</v>
      </c>
      <c r="AJ86" s="35" t="s">
        <v>134</v>
      </c>
      <c r="AK86" s="35" t="s">
        <v>456</v>
      </c>
      <c r="AL86" s="35">
        <v>2020.0</v>
      </c>
      <c r="AM86" s="35" t="s">
        <v>94</v>
      </c>
      <c r="AN86" s="35" t="s">
        <v>94</v>
      </c>
      <c r="AO86" s="35" t="s">
        <v>94</v>
      </c>
      <c r="AP86" s="35" t="s">
        <v>94</v>
      </c>
      <c r="AQ86" s="35" t="s">
        <v>94</v>
      </c>
      <c r="AR86" s="35" t="s">
        <v>94</v>
      </c>
      <c r="AS86" s="35" t="s">
        <v>94</v>
      </c>
      <c r="AT86" s="89" t="s">
        <v>469</v>
      </c>
      <c r="AU86" s="35" t="s">
        <v>458</v>
      </c>
      <c r="AV86" s="35" t="s">
        <v>100</v>
      </c>
      <c r="AW86" s="35" t="s">
        <v>301</v>
      </c>
      <c r="AX86" s="91"/>
    </row>
    <row r="87">
      <c r="A87" s="35">
        <v>83.0</v>
      </c>
      <c r="B87" s="66" t="s">
        <v>470</v>
      </c>
      <c r="C87" s="81" t="str">
        <f t="shared" si="3"/>
        <v>View</v>
      </c>
      <c r="D87" s="35" t="s">
        <v>471</v>
      </c>
      <c r="E87" s="70">
        <v>0.8694</v>
      </c>
      <c r="F87" s="84" t="str">
        <f t="shared" si="4"/>
        <v>Foreign Large Value</v>
      </c>
      <c r="G87" s="72">
        <v>0.003</v>
      </c>
      <c r="H87" s="73">
        <v>0.2403</v>
      </c>
      <c r="I87" s="73">
        <v>0.1941</v>
      </c>
      <c r="J87" s="73">
        <v>0.2411</v>
      </c>
      <c r="K87" s="73">
        <v>0.6429</v>
      </c>
      <c r="L87" s="73">
        <v>0.2601</v>
      </c>
      <c r="M87" s="73">
        <v>1.091</v>
      </c>
      <c r="N87" s="74">
        <v>0.8128</v>
      </c>
      <c r="O87" s="73">
        <v>0.2913</v>
      </c>
      <c r="P87" s="74">
        <v>3.75</v>
      </c>
      <c r="Q87" s="75">
        <v>146.316382</v>
      </c>
      <c r="R87" s="77">
        <v>372.0</v>
      </c>
      <c r="S87" s="75">
        <v>2353.548884</v>
      </c>
      <c r="T87" s="72">
        <v>0.0331</v>
      </c>
      <c r="U87" s="72">
        <v>0.0387</v>
      </c>
      <c r="V87" s="35" t="s">
        <v>107</v>
      </c>
      <c r="W87" s="35">
        <v>18.0</v>
      </c>
      <c r="X87" s="35">
        <v>11.0</v>
      </c>
      <c r="Y87" s="72">
        <v>0.01</v>
      </c>
      <c r="Z87" s="35">
        <v>1.0</v>
      </c>
      <c r="AA87" s="35" t="s">
        <v>404</v>
      </c>
      <c r="AB87" s="35" t="s">
        <v>411</v>
      </c>
      <c r="AC87" s="35">
        <v>11.63</v>
      </c>
      <c r="AD87" s="78">
        <v>42171.0</v>
      </c>
      <c r="AE87" s="35">
        <v>10.05</v>
      </c>
      <c r="AF87" s="35">
        <v>0.25</v>
      </c>
      <c r="AG87" s="78">
        <v>45824.0</v>
      </c>
      <c r="AH87" s="35">
        <v>0.7163</v>
      </c>
      <c r="AI87" s="35" t="s">
        <v>121</v>
      </c>
      <c r="AJ87" s="35" t="s">
        <v>92</v>
      </c>
      <c r="AK87" s="35" t="s">
        <v>456</v>
      </c>
      <c r="AL87" s="35">
        <v>2020.0</v>
      </c>
      <c r="AM87" s="35" t="s">
        <v>94</v>
      </c>
      <c r="AN87" s="35" t="s">
        <v>94</v>
      </c>
      <c r="AO87" s="35" t="s">
        <v>94</v>
      </c>
      <c r="AP87" s="35" t="s">
        <v>94</v>
      </c>
      <c r="AQ87" s="35" t="s">
        <v>94</v>
      </c>
      <c r="AR87" s="35" t="s">
        <v>94</v>
      </c>
      <c r="AS87" s="35" t="s">
        <v>94</v>
      </c>
      <c r="AT87" s="89" t="s">
        <v>472</v>
      </c>
      <c r="AU87" s="35" t="s">
        <v>458</v>
      </c>
      <c r="AV87" s="35" t="s">
        <v>100</v>
      </c>
      <c r="AW87" s="35" t="s">
        <v>301</v>
      </c>
      <c r="AX87" s="91"/>
    </row>
    <row r="88">
      <c r="A88" s="35">
        <v>84.0</v>
      </c>
      <c r="B88" s="66" t="s">
        <v>456</v>
      </c>
      <c r="C88" s="81" t="str">
        <f t="shared" si="3"/>
        <v>View</v>
      </c>
      <c r="D88" s="35" t="s">
        <v>473</v>
      </c>
      <c r="E88" s="70">
        <v>0.825</v>
      </c>
      <c r="F88" s="84" t="str">
        <f t="shared" si="4"/>
        <v>Foreign Large Value</v>
      </c>
      <c r="G88" s="72">
        <v>0.0033</v>
      </c>
      <c r="H88" s="73">
        <v>0.2318</v>
      </c>
      <c r="I88" s="73">
        <v>0.1782</v>
      </c>
      <c r="J88" s="73">
        <v>0.2213</v>
      </c>
      <c r="K88" s="73">
        <v>0.6146</v>
      </c>
      <c r="L88" s="73">
        <v>0.258</v>
      </c>
      <c r="M88" s="73">
        <v>0.9505</v>
      </c>
      <c r="N88" s="74">
        <v>0.7157</v>
      </c>
      <c r="O88" s="73">
        <v>0.2829</v>
      </c>
      <c r="P88" s="74">
        <v>3.37</v>
      </c>
      <c r="Q88" s="75">
        <v>2382.655068</v>
      </c>
      <c r="R88" s="77">
        <v>447.0</v>
      </c>
      <c r="S88" s="75">
        <v>26013.42548</v>
      </c>
      <c r="T88" s="72">
        <v>0.0349</v>
      </c>
      <c r="U88" s="72">
        <v>0.036</v>
      </c>
      <c r="V88" s="35" t="s">
        <v>145</v>
      </c>
      <c r="W88" s="35">
        <v>33.0</v>
      </c>
      <c r="X88" s="35">
        <v>18.0</v>
      </c>
      <c r="Y88" s="72">
        <v>0.0097</v>
      </c>
      <c r="Z88" s="35">
        <v>1.03</v>
      </c>
      <c r="AA88" s="35" t="s">
        <v>404</v>
      </c>
      <c r="AB88" s="35" t="s">
        <v>411</v>
      </c>
      <c r="AC88" s="35">
        <v>12.69</v>
      </c>
      <c r="AD88" s="78">
        <v>38565.0</v>
      </c>
      <c r="AE88" s="35">
        <v>12.59</v>
      </c>
      <c r="AF88" s="35">
        <v>0.25</v>
      </c>
      <c r="AG88" s="78">
        <v>45824.0</v>
      </c>
      <c r="AH88" s="35">
        <v>1.3627</v>
      </c>
      <c r="AI88" s="35" t="s">
        <v>121</v>
      </c>
      <c r="AJ88" s="35" t="s">
        <v>134</v>
      </c>
      <c r="AK88" s="35" t="s">
        <v>456</v>
      </c>
      <c r="AL88" s="35">
        <v>2020.0</v>
      </c>
      <c r="AM88" s="35" t="s">
        <v>94</v>
      </c>
      <c r="AN88" s="35" t="s">
        <v>94</v>
      </c>
      <c r="AO88" s="35" t="s">
        <v>94</v>
      </c>
      <c r="AP88" s="35" t="s">
        <v>94</v>
      </c>
      <c r="AQ88" s="35" t="s">
        <v>94</v>
      </c>
      <c r="AR88" s="35" t="s">
        <v>94</v>
      </c>
      <c r="AS88" s="35" t="s">
        <v>94</v>
      </c>
      <c r="AT88" s="89" t="s">
        <v>474</v>
      </c>
      <c r="AU88" s="35" t="s">
        <v>458</v>
      </c>
      <c r="AV88" s="35" t="s">
        <v>100</v>
      </c>
      <c r="AW88" s="35" t="s">
        <v>301</v>
      </c>
      <c r="AX88" s="91"/>
    </row>
    <row r="89">
      <c r="A89" s="35">
        <v>85.0</v>
      </c>
      <c r="B89" s="66" t="s">
        <v>475</v>
      </c>
      <c r="C89" s="81" t="str">
        <f t="shared" si="3"/>
        <v>View</v>
      </c>
      <c r="D89" s="35" t="s">
        <v>476</v>
      </c>
      <c r="E89" s="70">
        <v>0.7138</v>
      </c>
      <c r="F89" s="84" t="str">
        <f t="shared" si="4"/>
        <v>Foreign Small/Mid Blend</v>
      </c>
      <c r="G89" s="72">
        <v>0.0104</v>
      </c>
      <c r="H89" s="73">
        <v>0.2415</v>
      </c>
      <c r="I89" s="73">
        <v>0.1914</v>
      </c>
      <c r="J89" s="73">
        <v>0.2032</v>
      </c>
      <c r="K89" s="73">
        <v>0.6057</v>
      </c>
      <c r="L89" s="73">
        <v>0.3656</v>
      </c>
      <c r="M89" s="73">
        <v>0.8251</v>
      </c>
      <c r="N89" s="74">
        <v>0.5626</v>
      </c>
      <c r="O89" s="73">
        <v>0.3656</v>
      </c>
      <c r="P89" s="74">
        <v>2.24</v>
      </c>
      <c r="Q89" s="75">
        <v>45.213009</v>
      </c>
      <c r="R89" s="77">
        <v>117.0</v>
      </c>
      <c r="S89" s="75">
        <v>970.660021</v>
      </c>
      <c r="T89" s="72">
        <v>0.0197</v>
      </c>
      <c r="U89" s="72">
        <v>0.0364</v>
      </c>
      <c r="V89" s="35" t="s">
        <v>107</v>
      </c>
      <c r="W89" s="35">
        <v>34.0</v>
      </c>
      <c r="X89" s="35">
        <v>6.0</v>
      </c>
      <c r="Y89" s="72">
        <v>0.0101</v>
      </c>
      <c r="Z89" s="35">
        <v>1.17</v>
      </c>
      <c r="AA89" s="35" t="s">
        <v>404</v>
      </c>
      <c r="AB89" s="35" t="s">
        <v>405</v>
      </c>
      <c r="AC89" s="35">
        <v>15.43</v>
      </c>
      <c r="AD89" s="78">
        <v>41278.0</v>
      </c>
      <c r="AE89" s="35">
        <v>12.5</v>
      </c>
      <c r="AF89" s="35">
        <v>12.5</v>
      </c>
      <c r="AG89" s="78">
        <v>45649.0</v>
      </c>
      <c r="AH89" s="35">
        <v>0.8484</v>
      </c>
      <c r="AI89" s="35" t="s">
        <v>140</v>
      </c>
      <c r="AJ89" s="35"/>
      <c r="AK89" s="35" t="s">
        <v>406</v>
      </c>
      <c r="AL89" s="35">
        <v>2030.0</v>
      </c>
      <c r="AM89" s="35" t="s">
        <v>94</v>
      </c>
      <c r="AN89" s="35" t="s">
        <v>94</v>
      </c>
      <c r="AO89" s="35" t="s">
        <v>94</v>
      </c>
      <c r="AP89" s="35" t="s">
        <v>94</v>
      </c>
      <c r="AQ89" s="35" t="s">
        <v>94</v>
      </c>
      <c r="AR89" s="35" t="s">
        <v>94</v>
      </c>
      <c r="AS89" s="35" t="s">
        <v>94</v>
      </c>
      <c r="AT89" s="89" t="s">
        <v>477</v>
      </c>
      <c r="AU89" s="35" t="s">
        <v>478</v>
      </c>
      <c r="AV89" s="35" t="s">
        <v>100</v>
      </c>
      <c r="AW89" s="35" t="s">
        <v>479</v>
      </c>
      <c r="AX89" s="91"/>
    </row>
    <row r="90">
      <c r="A90" s="35">
        <v>86.0</v>
      </c>
      <c r="B90" s="66" t="s">
        <v>480</v>
      </c>
      <c r="C90" s="81" t="str">
        <f t="shared" si="3"/>
        <v>View</v>
      </c>
      <c r="D90" s="35" t="s">
        <v>481</v>
      </c>
      <c r="E90" s="70">
        <v>0.5971</v>
      </c>
      <c r="F90" s="84" t="str">
        <f t="shared" si="4"/>
        <v>Foreign Small/Mid Blend</v>
      </c>
      <c r="G90" s="72">
        <v>0.0121</v>
      </c>
      <c r="H90" s="73">
        <v>0.2528</v>
      </c>
      <c r="I90" s="73">
        <v>0.2085</v>
      </c>
      <c r="J90" s="73">
        <v>0.2563</v>
      </c>
      <c r="K90" s="73">
        <v>0.4956</v>
      </c>
      <c r="L90" s="73">
        <v>0.3379</v>
      </c>
      <c r="M90" s="73">
        <v>0.7208</v>
      </c>
      <c r="N90" s="74">
        <v>0.5191</v>
      </c>
      <c r="O90" s="73">
        <v>0.3379</v>
      </c>
      <c r="P90" s="74">
        <v>2.13</v>
      </c>
      <c r="Q90" s="75">
        <v>37.916175</v>
      </c>
      <c r="R90" s="77">
        <v>1406.0</v>
      </c>
      <c r="S90" s="75">
        <v>394.024322</v>
      </c>
      <c r="T90" s="72">
        <v>0.0</v>
      </c>
      <c r="U90" s="72">
        <v>0.0213</v>
      </c>
      <c r="V90" s="35" t="s">
        <v>107</v>
      </c>
      <c r="W90" s="35">
        <v>4.0</v>
      </c>
      <c r="X90" s="35">
        <v>8.0</v>
      </c>
      <c r="Y90" s="72">
        <v>0.0098</v>
      </c>
      <c r="Z90" s="35">
        <v>1.09</v>
      </c>
      <c r="AA90" s="35" t="s">
        <v>404</v>
      </c>
      <c r="AB90" s="35" t="s">
        <v>411</v>
      </c>
      <c r="AC90" s="35">
        <v>14.08</v>
      </c>
      <c r="AD90" s="78">
        <v>38707.0</v>
      </c>
      <c r="AE90" s="35">
        <v>10.34</v>
      </c>
      <c r="AF90" s="35">
        <v>1.34</v>
      </c>
      <c r="AG90" s="78">
        <v>45638.0</v>
      </c>
      <c r="AH90" s="35">
        <v>1.554</v>
      </c>
      <c r="AI90" s="35" t="s">
        <v>140</v>
      </c>
      <c r="AJ90" s="35"/>
      <c r="AK90" s="35" t="s">
        <v>406</v>
      </c>
      <c r="AL90" s="35">
        <v>2030.0</v>
      </c>
      <c r="AM90" s="35" t="s">
        <v>94</v>
      </c>
      <c r="AN90" s="35" t="s">
        <v>94</v>
      </c>
      <c r="AO90" s="35" t="s">
        <v>94</v>
      </c>
      <c r="AP90" s="35" t="s">
        <v>94</v>
      </c>
      <c r="AQ90" s="35" t="s">
        <v>94</v>
      </c>
      <c r="AR90" s="35" t="s">
        <v>94</v>
      </c>
      <c r="AS90" s="35" t="s">
        <v>94</v>
      </c>
      <c r="AT90" s="89" t="s">
        <v>482</v>
      </c>
      <c r="AU90" s="35" t="s">
        <v>478</v>
      </c>
      <c r="AV90" s="35" t="s">
        <v>100</v>
      </c>
      <c r="AW90" s="35" t="s">
        <v>479</v>
      </c>
      <c r="AX90" s="91"/>
    </row>
    <row r="91">
      <c r="A91" s="35">
        <v>87.0</v>
      </c>
      <c r="B91" s="66" t="s">
        <v>483</v>
      </c>
      <c r="C91" s="81" t="str">
        <f t="shared" si="3"/>
        <v>View</v>
      </c>
      <c r="D91" s="35" t="s">
        <v>484</v>
      </c>
      <c r="E91" s="70">
        <v>0.5953</v>
      </c>
      <c r="F91" s="84" t="str">
        <f t="shared" si="4"/>
        <v>Foreign Small/Mid Blend</v>
      </c>
      <c r="G91" s="72">
        <v>0.0086</v>
      </c>
      <c r="H91" s="73">
        <v>0.2586</v>
      </c>
      <c r="I91" s="73">
        <v>0.2227</v>
      </c>
      <c r="J91" s="73">
        <v>0.2422</v>
      </c>
      <c r="K91" s="73">
        <v>0.4916</v>
      </c>
      <c r="L91" s="73">
        <v>0.3452</v>
      </c>
      <c r="M91" s="73">
        <v>0.688</v>
      </c>
      <c r="N91" s="74">
        <v>0.5035</v>
      </c>
      <c r="O91" s="73">
        <v>0.3452</v>
      </c>
      <c r="P91" s="74">
        <v>1.96</v>
      </c>
      <c r="Q91" s="75">
        <v>283.49435</v>
      </c>
      <c r="R91" s="77">
        <v>466.0</v>
      </c>
      <c r="S91" s="75">
        <v>5201.575482</v>
      </c>
      <c r="T91" s="72">
        <v>0.0</v>
      </c>
      <c r="U91" s="72">
        <v>0.0379</v>
      </c>
      <c r="V91" s="35" t="s">
        <v>107</v>
      </c>
      <c r="W91" s="35">
        <v>10.0</v>
      </c>
      <c r="X91" s="35">
        <v>10.0</v>
      </c>
      <c r="Y91" s="72">
        <v>0.0099</v>
      </c>
      <c r="Z91" s="35">
        <v>1.02</v>
      </c>
      <c r="AA91" s="35" t="s">
        <v>404</v>
      </c>
      <c r="AB91" s="35" t="s">
        <v>485</v>
      </c>
      <c r="AC91" s="35">
        <v>12.2</v>
      </c>
      <c r="AD91" s="78">
        <v>39353.0</v>
      </c>
      <c r="AE91" s="35">
        <v>17.77</v>
      </c>
      <c r="AF91" s="35">
        <v>1.34</v>
      </c>
      <c r="AG91" s="78">
        <v>45645.0</v>
      </c>
      <c r="AH91" s="35">
        <v>0.585</v>
      </c>
      <c r="AI91" s="35" t="s">
        <v>140</v>
      </c>
      <c r="AJ91" s="35"/>
      <c r="AK91" s="35" t="s">
        <v>406</v>
      </c>
      <c r="AL91" s="35">
        <v>2030.0</v>
      </c>
      <c r="AM91" s="35" t="s">
        <v>94</v>
      </c>
      <c r="AN91" s="35" t="s">
        <v>94</v>
      </c>
      <c r="AO91" s="35" t="s">
        <v>94</v>
      </c>
      <c r="AP91" s="35" t="s">
        <v>94</v>
      </c>
      <c r="AQ91" s="35" t="s">
        <v>94</v>
      </c>
      <c r="AR91" s="35" t="s">
        <v>94</v>
      </c>
      <c r="AS91" s="35" t="s">
        <v>94</v>
      </c>
      <c r="AT91" s="89" t="s">
        <v>486</v>
      </c>
      <c r="AU91" s="35" t="s">
        <v>478</v>
      </c>
      <c r="AV91" s="35" t="s">
        <v>100</v>
      </c>
      <c r="AW91" s="35" t="s">
        <v>479</v>
      </c>
      <c r="AX91" s="91"/>
    </row>
    <row r="92">
      <c r="A92" s="35">
        <v>88.0</v>
      </c>
      <c r="B92" s="66" t="s">
        <v>487</v>
      </c>
      <c r="C92" s="81" t="str">
        <f t="shared" si="3"/>
        <v>View</v>
      </c>
      <c r="D92" s="35" t="s">
        <v>488</v>
      </c>
      <c r="E92" s="70">
        <v>0.4499</v>
      </c>
      <c r="F92" s="84" t="str">
        <f t="shared" si="4"/>
        <v>Foreign Small/Mid Blend</v>
      </c>
      <c r="G92" s="72">
        <v>0.0023</v>
      </c>
      <c r="H92" s="73">
        <v>0.2238</v>
      </c>
      <c r="I92" s="73">
        <v>0.2002</v>
      </c>
      <c r="J92" s="73">
        <v>0.2355</v>
      </c>
      <c r="K92" s="73">
        <v>0.408</v>
      </c>
      <c r="L92" s="73">
        <v>0.3065</v>
      </c>
      <c r="M92" s="73">
        <v>0.635</v>
      </c>
      <c r="N92" s="74">
        <v>0.4707</v>
      </c>
      <c r="O92" s="73">
        <v>0.3065</v>
      </c>
      <c r="P92" s="74">
        <v>2.06</v>
      </c>
      <c r="Q92" s="75">
        <v>-201.755908</v>
      </c>
      <c r="R92" s="77">
        <v>1073.0</v>
      </c>
      <c r="S92" s="75">
        <v>413.165593</v>
      </c>
      <c r="T92" s="72">
        <v>0.0287</v>
      </c>
      <c r="U92" s="72">
        <v>0.0409</v>
      </c>
      <c r="V92" s="35" t="s">
        <v>107</v>
      </c>
      <c r="W92" s="35">
        <v>15.0</v>
      </c>
      <c r="X92" s="35">
        <v>45.0</v>
      </c>
      <c r="Y92" s="72">
        <v>0.0102</v>
      </c>
      <c r="Z92" s="35">
        <v>1.02</v>
      </c>
      <c r="AA92" s="35" t="s">
        <v>404</v>
      </c>
      <c r="AB92" s="35" t="s">
        <v>489</v>
      </c>
      <c r="AC92" s="35">
        <v>13.21</v>
      </c>
      <c r="AD92" s="78">
        <v>42122.0</v>
      </c>
      <c r="AE92" s="35">
        <v>10.18</v>
      </c>
      <c r="AF92" s="35">
        <v>0.25</v>
      </c>
      <c r="AG92" s="78">
        <v>45824.0</v>
      </c>
      <c r="AH92" s="35">
        <v>0.7661</v>
      </c>
      <c r="AI92" s="35" t="s">
        <v>121</v>
      </c>
      <c r="AJ92" s="35" t="s">
        <v>92</v>
      </c>
      <c r="AK92" s="35" t="s">
        <v>406</v>
      </c>
      <c r="AL92" s="35">
        <v>2030.0</v>
      </c>
      <c r="AM92" s="35" t="s">
        <v>94</v>
      </c>
      <c r="AN92" s="35" t="s">
        <v>94</v>
      </c>
      <c r="AO92" s="35" t="s">
        <v>94</v>
      </c>
      <c r="AP92" s="35" t="s">
        <v>94</v>
      </c>
      <c r="AQ92" s="35" t="s">
        <v>94</v>
      </c>
      <c r="AR92" s="35" t="s">
        <v>94</v>
      </c>
      <c r="AS92" s="35" t="s">
        <v>94</v>
      </c>
      <c r="AT92" s="89" t="s">
        <v>490</v>
      </c>
      <c r="AU92" s="35" t="s">
        <v>478</v>
      </c>
      <c r="AV92" s="35" t="s">
        <v>100</v>
      </c>
      <c r="AW92" s="35" t="s">
        <v>479</v>
      </c>
      <c r="AX92" s="91"/>
    </row>
    <row r="93">
      <c r="A93" s="35">
        <v>89.0</v>
      </c>
      <c r="B93" s="66" t="s">
        <v>491</v>
      </c>
      <c r="C93" s="81" t="str">
        <f t="shared" si="3"/>
        <v>View</v>
      </c>
      <c r="D93" s="35" t="s">
        <v>492</v>
      </c>
      <c r="E93" s="70">
        <v>0.3851</v>
      </c>
      <c r="F93" s="84" t="str">
        <f t="shared" si="4"/>
        <v>Foreign Small/Mid Blend</v>
      </c>
      <c r="G93" s="72">
        <v>8.0E-4</v>
      </c>
      <c r="H93" s="73">
        <v>0.2375</v>
      </c>
      <c r="I93" s="73">
        <v>0.2046</v>
      </c>
      <c r="J93" s="73">
        <v>0.2134</v>
      </c>
      <c r="K93" s="73">
        <v>0.3861</v>
      </c>
      <c r="L93" s="73">
        <v>0.3648</v>
      </c>
      <c r="M93" s="73">
        <v>0.5573</v>
      </c>
      <c r="N93" s="74">
        <v>0.3693</v>
      </c>
      <c r="O93" s="73">
        <v>0.3648</v>
      </c>
      <c r="P93" s="74">
        <v>1.53</v>
      </c>
      <c r="Q93" s="75">
        <v>-171.939872</v>
      </c>
      <c r="R93" s="77">
        <v>2153.0</v>
      </c>
      <c r="S93" s="75">
        <v>4583.210923</v>
      </c>
      <c r="T93" s="72">
        <v>0.0228</v>
      </c>
      <c r="U93" s="72">
        <v>0.0298</v>
      </c>
      <c r="V93" s="35" t="s">
        <v>107</v>
      </c>
      <c r="W93" s="35">
        <v>39.0</v>
      </c>
      <c r="X93" s="35">
        <v>57.0</v>
      </c>
      <c r="Y93" s="72">
        <v>0.0106</v>
      </c>
      <c r="Z93" s="35">
        <v>1.16</v>
      </c>
      <c r="AA93" s="35" t="s">
        <v>404</v>
      </c>
      <c r="AB93" s="35" t="s">
        <v>493</v>
      </c>
      <c r="AC93" s="35">
        <v>15.08</v>
      </c>
      <c r="AD93" s="78">
        <v>40191.0</v>
      </c>
      <c r="AE93" s="35">
        <v>8.19</v>
      </c>
      <c r="AF93" s="35">
        <v>0.53</v>
      </c>
      <c r="AG93" s="78">
        <v>45833.0</v>
      </c>
      <c r="AH93" s="35">
        <v>0.0931</v>
      </c>
      <c r="AI93" s="35" t="s">
        <v>121</v>
      </c>
      <c r="AJ93" s="35" t="s">
        <v>92</v>
      </c>
      <c r="AK93" s="35" t="s">
        <v>406</v>
      </c>
      <c r="AL93" s="35">
        <v>2030.0</v>
      </c>
      <c r="AM93" s="35" t="s">
        <v>94</v>
      </c>
      <c r="AN93" s="35" t="s">
        <v>94</v>
      </c>
      <c r="AO93" s="35" t="s">
        <v>94</v>
      </c>
      <c r="AP93" s="35" t="s">
        <v>94</v>
      </c>
      <c r="AQ93" s="35" t="s">
        <v>94</v>
      </c>
      <c r="AR93" s="35" t="s">
        <v>94</v>
      </c>
      <c r="AS93" s="35" t="s">
        <v>94</v>
      </c>
      <c r="AT93" s="89" t="s">
        <v>494</v>
      </c>
      <c r="AU93" s="35" t="s">
        <v>478</v>
      </c>
      <c r="AV93" s="35" t="s">
        <v>100</v>
      </c>
      <c r="AW93" s="35" t="s">
        <v>479</v>
      </c>
      <c r="AX93" s="91"/>
    </row>
    <row r="94">
      <c r="A94" s="35">
        <v>90.0</v>
      </c>
      <c r="B94" s="66" t="s">
        <v>495</v>
      </c>
      <c r="C94" s="81" t="str">
        <f t="shared" si="3"/>
        <v>View</v>
      </c>
      <c r="D94" s="35" t="s">
        <v>496</v>
      </c>
      <c r="E94" s="70">
        <v>0.3481</v>
      </c>
      <c r="F94" s="84" t="str">
        <f t="shared" si="4"/>
        <v>Foreign Small/Mid Blend</v>
      </c>
      <c r="G94" s="72">
        <v>8.0E-4</v>
      </c>
      <c r="H94" s="73">
        <v>0.1737</v>
      </c>
      <c r="I94" s="73">
        <v>0.1672</v>
      </c>
      <c r="J94" s="73">
        <v>0.1638</v>
      </c>
      <c r="K94" s="73">
        <v>0.3449</v>
      </c>
      <c r="L94" s="73">
        <v>0.3392</v>
      </c>
      <c r="M94" s="73">
        <v>0.5144</v>
      </c>
      <c r="N94" s="74">
        <v>0.3621</v>
      </c>
      <c r="O94" s="73">
        <v>0.3392</v>
      </c>
      <c r="P94" s="74">
        <v>1.52</v>
      </c>
      <c r="Q94" s="75">
        <v>-751.268281</v>
      </c>
      <c r="R94" s="77">
        <v>4816.0</v>
      </c>
      <c r="S94" s="75">
        <v>9277.013042</v>
      </c>
      <c r="T94" s="72">
        <v>0.0</v>
      </c>
      <c r="U94" s="72">
        <v>0.0288</v>
      </c>
      <c r="V94" s="35" t="s">
        <v>107</v>
      </c>
      <c r="W94" s="35">
        <v>67.0</v>
      </c>
      <c r="X94" s="35">
        <v>78.0</v>
      </c>
      <c r="Y94" s="72">
        <v>0.0099</v>
      </c>
      <c r="Z94" s="35">
        <v>1.07</v>
      </c>
      <c r="AA94" s="35" t="s">
        <v>404</v>
      </c>
      <c r="AB94" s="35" t="s">
        <v>497</v>
      </c>
      <c r="AC94" s="35">
        <v>15.7</v>
      </c>
      <c r="AD94" s="78">
        <v>39905.0</v>
      </c>
      <c r="AE94" s="35">
        <v>9.84</v>
      </c>
      <c r="AF94" s="35">
        <v>0.36</v>
      </c>
      <c r="AG94" s="78">
        <v>45828.0</v>
      </c>
      <c r="AH94" s="35">
        <v>0.7419</v>
      </c>
      <c r="AI94" s="35" t="s">
        <v>91</v>
      </c>
      <c r="AJ94" s="35" t="s">
        <v>92</v>
      </c>
      <c r="AK94" s="35" t="s">
        <v>406</v>
      </c>
      <c r="AL94" s="35">
        <v>2030.0</v>
      </c>
      <c r="AM94" s="35" t="s">
        <v>94</v>
      </c>
      <c r="AN94" s="35" t="s">
        <v>94</v>
      </c>
      <c r="AO94" s="35" t="s">
        <v>94</v>
      </c>
      <c r="AP94" s="35" t="s">
        <v>94</v>
      </c>
      <c r="AQ94" s="35" t="s">
        <v>94</v>
      </c>
      <c r="AR94" s="35" t="s">
        <v>94</v>
      </c>
      <c r="AS94" s="35" t="s">
        <v>94</v>
      </c>
      <c r="AT94" s="89" t="s">
        <v>498</v>
      </c>
      <c r="AU94" s="35" t="s">
        <v>478</v>
      </c>
      <c r="AV94" s="35" t="s">
        <v>100</v>
      </c>
      <c r="AW94" s="35" t="s">
        <v>479</v>
      </c>
      <c r="AX94" s="91"/>
    </row>
    <row r="95">
      <c r="A95" s="35">
        <v>91.0</v>
      </c>
      <c r="B95" s="66" t="s">
        <v>499</v>
      </c>
      <c r="C95" s="81" t="str">
        <f t="shared" si="3"/>
        <v>View</v>
      </c>
      <c r="D95" s="35" t="s">
        <v>500</v>
      </c>
      <c r="E95" s="70">
        <v>0.6348</v>
      </c>
      <c r="F95" s="84" t="str">
        <f t="shared" si="4"/>
        <v>Foreign Small/Mid Growth</v>
      </c>
      <c r="G95" s="72">
        <v>0.0099</v>
      </c>
      <c r="H95" s="73">
        <v>0.27</v>
      </c>
      <c r="I95" s="73">
        <v>0.2126</v>
      </c>
      <c r="J95" s="73">
        <v>0.272</v>
      </c>
      <c r="K95" s="73">
        <v>0.518</v>
      </c>
      <c r="L95" s="73">
        <v>0.4018</v>
      </c>
      <c r="M95" s="73">
        <v>0.569</v>
      </c>
      <c r="N95" s="74">
        <v>0.3748</v>
      </c>
      <c r="O95" s="73">
        <v>0.4018</v>
      </c>
      <c r="P95" s="74">
        <v>1.42</v>
      </c>
      <c r="Q95" s="75">
        <v>25.616401</v>
      </c>
      <c r="R95" s="77">
        <v>141.0</v>
      </c>
      <c r="S95" s="75">
        <v>357.548098</v>
      </c>
      <c r="T95" s="72">
        <v>0.0</v>
      </c>
      <c r="U95" s="72">
        <v>0.0154</v>
      </c>
      <c r="V95" s="35" t="s">
        <v>107</v>
      </c>
      <c r="W95" s="35">
        <v>1.0</v>
      </c>
      <c r="X95" s="35">
        <v>3.0</v>
      </c>
      <c r="Y95" s="72">
        <v>0.0097</v>
      </c>
      <c r="Z95" s="35">
        <v>1.11</v>
      </c>
      <c r="AA95" s="35" t="s">
        <v>404</v>
      </c>
      <c r="AB95" s="35" t="s">
        <v>501</v>
      </c>
      <c r="AC95" s="35">
        <v>16.93</v>
      </c>
      <c r="AD95" s="78">
        <v>39538.0</v>
      </c>
      <c r="AE95" s="35">
        <v>10.42</v>
      </c>
      <c r="AF95" s="35">
        <v>10.42</v>
      </c>
      <c r="AG95" s="78">
        <v>45653.0</v>
      </c>
      <c r="AH95" s="35">
        <v>0.7768</v>
      </c>
      <c r="AI95" s="35" t="s">
        <v>140</v>
      </c>
      <c r="AJ95" s="35"/>
      <c r="AK95" s="35" t="s">
        <v>406</v>
      </c>
      <c r="AL95" s="35">
        <v>2040.0</v>
      </c>
      <c r="AM95" s="35" t="s">
        <v>94</v>
      </c>
      <c r="AN95" s="35" t="s">
        <v>94</v>
      </c>
      <c r="AO95" s="35" t="s">
        <v>94</v>
      </c>
      <c r="AP95" s="35" t="s">
        <v>94</v>
      </c>
      <c r="AQ95" s="35" t="s">
        <v>94</v>
      </c>
      <c r="AR95" s="35" t="s">
        <v>94</v>
      </c>
      <c r="AS95" s="35" t="s">
        <v>94</v>
      </c>
      <c r="AT95" s="89" t="s">
        <v>502</v>
      </c>
      <c r="AU95" s="35" t="s">
        <v>503</v>
      </c>
      <c r="AV95" s="35" t="s">
        <v>100</v>
      </c>
      <c r="AW95" s="35" t="s">
        <v>504</v>
      </c>
      <c r="AX95" s="91"/>
    </row>
    <row r="96">
      <c r="A96" s="35">
        <v>92.0</v>
      </c>
      <c r="B96" s="66" t="s">
        <v>505</v>
      </c>
      <c r="C96" s="81" t="str">
        <f t="shared" si="3"/>
        <v>View</v>
      </c>
      <c r="D96" s="35" t="s">
        <v>506</v>
      </c>
      <c r="E96" s="70">
        <v>0.5115</v>
      </c>
      <c r="F96" s="84" t="str">
        <f t="shared" si="4"/>
        <v>Foreign Small/Mid Growth</v>
      </c>
      <c r="G96" s="72">
        <v>0.011</v>
      </c>
      <c r="H96" s="73">
        <v>1.0203</v>
      </c>
      <c r="I96" s="73">
        <v>0.9564</v>
      </c>
      <c r="J96" s="73">
        <v>1.0146</v>
      </c>
      <c r="K96" s="73">
        <v>1.0412</v>
      </c>
      <c r="L96" s="73">
        <v>0.7222</v>
      </c>
      <c r="M96" s="73">
        <v>0.8197</v>
      </c>
      <c r="N96" s="74">
        <v>0.2487</v>
      </c>
      <c r="O96" s="73">
        <v>0.7222</v>
      </c>
      <c r="P96" s="74">
        <v>1.11</v>
      </c>
      <c r="Q96" s="75">
        <v>-28.447106</v>
      </c>
      <c r="R96" s="77">
        <v>82.0</v>
      </c>
      <c r="S96" s="75">
        <v>398.437727</v>
      </c>
      <c r="T96" s="72">
        <v>0.0</v>
      </c>
      <c r="U96" s="72">
        <v>0.0255</v>
      </c>
      <c r="V96" s="35" t="s">
        <v>107</v>
      </c>
      <c r="W96" s="35">
        <v>3.0</v>
      </c>
      <c r="X96" s="35">
        <v>43.0</v>
      </c>
      <c r="Y96" s="72">
        <v>0.0246</v>
      </c>
      <c r="Z96" s="35">
        <v>1.29</v>
      </c>
      <c r="AA96" s="35" t="s">
        <v>404</v>
      </c>
      <c r="AB96" s="35" t="s">
        <v>405</v>
      </c>
      <c r="AC96" s="35">
        <v>20.12</v>
      </c>
      <c r="AD96" s="78">
        <v>41708.0</v>
      </c>
      <c r="AE96" s="35">
        <v>18.42</v>
      </c>
      <c r="AF96" s="35">
        <v>18.42</v>
      </c>
      <c r="AG96" s="78">
        <v>45653.0</v>
      </c>
      <c r="AH96" s="35">
        <v>0.287</v>
      </c>
      <c r="AI96" s="35" t="s">
        <v>140</v>
      </c>
      <c r="AJ96" s="35"/>
      <c r="AK96" s="35" t="s">
        <v>406</v>
      </c>
      <c r="AL96" s="35">
        <v>2040.0</v>
      </c>
      <c r="AM96" s="35" t="s">
        <v>94</v>
      </c>
      <c r="AN96" s="35" t="s">
        <v>94</v>
      </c>
      <c r="AO96" s="35" t="s">
        <v>94</v>
      </c>
      <c r="AP96" s="35" t="s">
        <v>94</v>
      </c>
      <c r="AQ96" s="35" t="s">
        <v>94</v>
      </c>
      <c r="AR96" s="35" t="s">
        <v>94</v>
      </c>
      <c r="AS96" s="35" t="s">
        <v>94</v>
      </c>
      <c r="AT96" s="89" t="s">
        <v>507</v>
      </c>
      <c r="AU96" s="35" t="s">
        <v>503</v>
      </c>
      <c r="AV96" s="35" t="s">
        <v>100</v>
      </c>
      <c r="AW96" s="35" t="s">
        <v>504</v>
      </c>
      <c r="AX96" s="91"/>
    </row>
    <row r="97">
      <c r="A97" s="35">
        <v>93.0</v>
      </c>
      <c r="B97" s="66" t="s">
        <v>508</v>
      </c>
      <c r="C97" s="81" t="str">
        <f t="shared" si="3"/>
        <v>View</v>
      </c>
      <c r="D97" s="35" t="s">
        <v>509</v>
      </c>
      <c r="E97" s="70">
        <v>0.4393</v>
      </c>
      <c r="F97" s="84" t="str">
        <f t="shared" si="4"/>
        <v>Foreign Small/Mid Growth</v>
      </c>
      <c r="G97" s="72">
        <v>0.0115</v>
      </c>
      <c r="H97" s="73">
        <v>0.223</v>
      </c>
      <c r="I97" s="73">
        <v>0.2135</v>
      </c>
      <c r="J97" s="73">
        <v>0.183</v>
      </c>
      <c r="K97" s="73">
        <v>0.3991</v>
      </c>
      <c r="L97" s="73">
        <v>0.386</v>
      </c>
      <c r="M97" s="73">
        <v>0.5389</v>
      </c>
      <c r="N97" s="74">
        <v>0.345</v>
      </c>
      <c r="O97" s="73">
        <v>0.386</v>
      </c>
      <c r="P97" s="74">
        <v>1.39</v>
      </c>
      <c r="Q97" s="75">
        <v>-9.070672</v>
      </c>
      <c r="R97" s="77">
        <v>107.0</v>
      </c>
      <c r="S97" s="75">
        <v>298.150319</v>
      </c>
      <c r="T97" s="72">
        <v>0.0</v>
      </c>
      <c r="U97" s="72">
        <v>0.0042</v>
      </c>
      <c r="V97" s="35" t="s">
        <v>107</v>
      </c>
      <c r="W97" s="35">
        <v>34.0</v>
      </c>
      <c r="X97" s="35">
        <v>21.0</v>
      </c>
      <c r="Y97" s="72">
        <v>0.0098</v>
      </c>
      <c r="Z97" s="35">
        <v>1.07</v>
      </c>
      <c r="AA97" s="35" t="s">
        <v>404</v>
      </c>
      <c r="AB97" s="35" t="s">
        <v>411</v>
      </c>
      <c r="AC97" s="35">
        <v>8.41</v>
      </c>
      <c r="AD97" s="78">
        <v>39342.0</v>
      </c>
      <c r="AE97" s="35">
        <v>17.8</v>
      </c>
      <c r="AF97" s="35">
        <v>2.49</v>
      </c>
      <c r="AG97" s="78">
        <v>45645.0</v>
      </c>
      <c r="AH97" s="35">
        <v>0.0457</v>
      </c>
      <c r="AI97" s="35" t="s">
        <v>140</v>
      </c>
      <c r="AJ97" s="35"/>
      <c r="AK97" s="35" t="s">
        <v>406</v>
      </c>
      <c r="AL97" s="35">
        <v>2040.0</v>
      </c>
      <c r="AM97" s="35" t="s">
        <v>94</v>
      </c>
      <c r="AN97" s="35" t="s">
        <v>94</v>
      </c>
      <c r="AO97" s="35" t="s">
        <v>94</v>
      </c>
      <c r="AP97" s="35" t="s">
        <v>94</v>
      </c>
      <c r="AQ97" s="35" t="s">
        <v>94</v>
      </c>
      <c r="AR97" s="35" t="s">
        <v>94</v>
      </c>
      <c r="AS97" s="35" t="s">
        <v>94</v>
      </c>
      <c r="AT97" s="89" t="s">
        <v>510</v>
      </c>
      <c r="AU97" s="35" t="s">
        <v>503</v>
      </c>
      <c r="AV97" s="35" t="s">
        <v>100</v>
      </c>
      <c r="AW97" s="35" t="s">
        <v>504</v>
      </c>
      <c r="AX97" s="91"/>
    </row>
    <row r="98">
      <c r="A98" s="35">
        <v>94.0</v>
      </c>
      <c r="B98" s="66" t="s">
        <v>511</v>
      </c>
      <c r="C98" s="81" t="str">
        <f t="shared" si="3"/>
        <v>View</v>
      </c>
      <c r="D98" s="35" t="s">
        <v>512</v>
      </c>
      <c r="E98" s="70">
        <v>1.8882</v>
      </c>
      <c r="F98" s="84" t="str">
        <f t="shared" si="4"/>
        <v>Foreign Small/Mid Value</v>
      </c>
      <c r="G98" s="72">
        <v>0.011</v>
      </c>
      <c r="H98" s="73">
        <v>0.3775</v>
      </c>
      <c r="I98" s="73">
        <v>0.3289</v>
      </c>
      <c r="J98" s="73">
        <v>0.4233</v>
      </c>
      <c r="K98" s="73">
        <v>1.5048</v>
      </c>
      <c r="L98" s="73">
        <v>0.3123</v>
      </c>
      <c r="M98" s="73">
        <v>2.1858</v>
      </c>
      <c r="N98" s="74">
        <v>1.3325</v>
      </c>
      <c r="O98" s="73">
        <v>0.3216</v>
      </c>
      <c r="P98" s="74">
        <v>6.81</v>
      </c>
      <c r="Q98" s="75">
        <v>335.565793</v>
      </c>
      <c r="R98" s="77">
        <v>67.0</v>
      </c>
      <c r="S98" s="75">
        <v>1298.439765</v>
      </c>
      <c r="T98" s="72">
        <v>0.02</v>
      </c>
      <c r="U98" s="72">
        <v>0.0275</v>
      </c>
      <c r="V98" s="35" t="s">
        <v>107</v>
      </c>
      <c r="W98" s="35">
        <v>1.0</v>
      </c>
      <c r="X98" s="35">
        <v>1.0</v>
      </c>
      <c r="Y98" s="72">
        <v>0.0083</v>
      </c>
      <c r="Z98" s="35">
        <v>1.08</v>
      </c>
      <c r="AA98" s="35" t="s">
        <v>404</v>
      </c>
      <c r="AB98" s="35" t="s">
        <v>513</v>
      </c>
      <c r="AC98" s="35">
        <v>12.82</v>
      </c>
      <c r="AD98" s="78">
        <v>35296.0</v>
      </c>
      <c r="AE98" s="35">
        <v>13.42</v>
      </c>
      <c r="AF98" s="35">
        <v>4.39</v>
      </c>
      <c r="AG98" s="78">
        <v>45838.0</v>
      </c>
      <c r="AH98" s="35">
        <v>0.3328</v>
      </c>
      <c r="AI98" s="35" t="s">
        <v>91</v>
      </c>
      <c r="AJ98" s="35"/>
      <c r="AK98" s="35" t="s">
        <v>406</v>
      </c>
      <c r="AL98" s="35">
        <v>2050.0</v>
      </c>
      <c r="AM98" s="35" t="s">
        <v>94</v>
      </c>
      <c r="AN98" s="35" t="s">
        <v>94</v>
      </c>
      <c r="AO98" s="35" t="s">
        <v>94</v>
      </c>
      <c r="AP98" s="35" t="s">
        <v>94</v>
      </c>
      <c r="AQ98" s="35" t="s">
        <v>94</v>
      </c>
      <c r="AR98" s="35" t="s">
        <v>94</v>
      </c>
      <c r="AS98" s="35" t="s">
        <v>94</v>
      </c>
      <c r="AT98" s="89" t="s">
        <v>514</v>
      </c>
      <c r="AU98" s="35" t="s">
        <v>515</v>
      </c>
      <c r="AV98" s="35" t="s">
        <v>100</v>
      </c>
      <c r="AW98" s="35" t="s">
        <v>304</v>
      </c>
      <c r="AX98" s="91"/>
    </row>
    <row r="99">
      <c r="A99" s="35">
        <v>95.0</v>
      </c>
      <c r="B99" s="66" t="s">
        <v>516</v>
      </c>
      <c r="C99" s="81" t="str">
        <f t="shared" si="3"/>
        <v>View</v>
      </c>
      <c r="D99" s="35" t="s">
        <v>517</v>
      </c>
      <c r="E99" s="70">
        <v>1.0</v>
      </c>
      <c r="F99" s="84" t="str">
        <f t="shared" si="4"/>
        <v>Foreign Small/Mid Value</v>
      </c>
      <c r="G99" s="72">
        <v>0.011</v>
      </c>
      <c r="H99" s="73">
        <v>0.2044</v>
      </c>
      <c r="I99" s="73">
        <v>0.1921</v>
      </c>
      <c r="J99" s="73">
        <v>0.2172</v>
      </c>
      <c r="K99" s="73">
        <v>0.6988</v>
      </c>
      <c r="L99" s="73">
        <v>0.2507</v>
      </c>
      <c r="M99" s="73">
        <v>1.131</v>
      </c>
      <c r="N99" s="74">
        <v>0.8864</v>
      </c>
      <c r="O99" s="73">
        <v>0.2507</v>
      </c>
      <c r="P99" s="74">
        <v>4.54</v>
      </c>
      <c r="Q99" s="75">
        <v>-17.302341</v>
      </c>
      <c r="R99" s="77">
        <v>158.0</v>
      </c>
      <c r="S99" s="75">
        <v>276.23969</v>
      </c>
      <c r="T99" s="72">
        <v>0.0</v>
      </c>
      <c r="U99" s="72">
        <v>0.0453</v>
      </c>
      <c r="V99" s="35" t="s">
        <v>107</v>
      </c>
      <c r="W99" s="35">
        <v>47.0</v>
      </c>
      <c r="X99" s="35">
        <v>13.0</v>
      </c>
      <c r="Y99" s="72">
        <v>0.0089</v>
      </c>
      <c r="Z99" s="35">
        <v>0.97</v>
      </c>
      <c r="AA99" s="35" t="s">
        <v>404</v>
      </c>
      <c r="AB99" s="35" t="s">
        <v>518</v>
      </c>
      <c r="AC99" s="35">
        <v>7.92</v>
      </c>
      <c r="AD99" s="78">
        <v>41932.0</v>
      </c>
      <c r="AE99" s="35">
        <v>10.7</v>
      </c>
      <c r="AF99" s="35">
        <v>4.42</v>
      </c>
      <c r="AG99" s="78">
        <v>45646.0</v>
      </c>
      <c r="AH99" s="35">
        <v>1.4617</v>
      </c>
      <c r="AI99" s="35" t="s">
        <v>140</v>
      </c>
      <c r="AJ99" s="35"/>
      <c r="AK99" s="35" t="s">
        <v>406</v>
      </c>
      <c r="AL99" s="35">
        <v>2050.0</v>
      </c>
      <c r="AM99" s="35" t="s">
        <v>94</v>
      </c>
      <c r="AN99" s="35" t="s">
        <v>94</v>
      </c>
      <c r="AO99" s="35" t="s">
        <v>94</v>
      </c>
      <c r="AP99" s="35" t="s">
        <v>94</v>
      </c>
      <c r="AQ99" s="35" t="s">
        <v>94</v>
      </c>
      <c r="AR99" s="35" t="s">
        <v>94</v>
      </c>
      <c r="AS99" s="35" t="s">
        <v>94</v>
      </c>
      <c r="AT99" s="89" t="s">
        <v>519</v>
      </c>
      <c r="AU99" s="35" t="s">
        <v>515</v>
      </c>
      <c r="AV99" s="35" t="s">
        <v>100</v>
      </c>
      <c r="AW99" s="35" t="s">
        <v>304</v>
      </c>
      <c r="AX99" s="91"/>
    </row>
    <row r="100">
      <c r="A100" s="35">
        <v>96.0</v>
      </c>
      <c r="B100" s="66" t="s">
        <v>520</v>
      </c>
      <c r="C100" s="81" t="str">
        <f t="shared" si="3"/>
        <v>View</v>
      </c>
      <c r="D100" s="35" t="s">
        <v>521</v>
      </c>
      <c r="E100" s="70">
        <v>0.9846</v>
      </c>
      <c r="F100" s="84" t="str">
        <f t="shared" si="4"/>
        <v>Foreign Small/Mid Value</v>
      </c>
      <c r="G100" s="72">
        <v>0.0066</v>
      </c>
      <c r="H100" s="73">
        <v>0.3367</v>
      </c>
      <c r="I100" s="73">
        <v>0.2631</v>
      </c>
      <c r="J100" s="73">
        <v>0.3513</v>
      </c>
      <c r="K100" s="73">
        <v>0.752</v>
      </c>
      <c r="L100" s="73">
        <v>0.3079</v>
      </c>
      <c r="M100" s="73">
        <v>0.9355</v>
      </c>
      <c r="N100" s="74">
        <v>0.5935</v>
      </c>
      <c r="O100" s="73">
        <v>0.3876</v>
      </c>
      <c r="P100" s="74">
        <v>2.42</v>
      </c>
      <c r="Q100" s="75">
        <v>130.944413</v>
      </c>
      <c r="R100" s="77">
        <v>116.0</v>
      </c>
      <c r="S100" s="75">
        <v>262.248092</v>
      </c>
      <c r="T100" s="72">
        <v>0.0451</v>
      </c>
      <c r="U100" s="72">
        <v>0.0169</v>
      </c>
      <c r="V100" s="35" t="s">
        <v>107</v>
      </c>
      <c r="W100" s="35">
        <v>9.0</v>
      </c>
      <c r="X100" s="35">
        <v>9.0</v>
      </c>
      <c r="Y100" s="72">
        <v>0.0115</v>
      </c>
      <c r="Z100" s="35">
        <v>1.11</v>
      </c>
      <c r="AA100" s="35" t="s">
        <v>404</v>
      </c>
      <c r="AB100" s="35" t="s">
        <v>522</v>
      </c>
      <c r="AC100" s="35">
        <v>10.62</v>
      </c>
      <c r="AD100" s="78">
        <v>41709.0</v>
      </c>
      <c r="AE100" s="35">
        <v>11.31</v>
      </c>
      <c r="AF100" s="35">
        <v>0.83</v>
      </c>
      <c r="AG100" s="78">
        <v>45826.0</v>
      </c>
      <c r="AH100" s="35">
        <v>0.462</v>
      </c>
      <c r="AI100" s="35" t="s">
        <v>91</v>
      </c>
      <c r="AJ100" s="35" t="s">
        <v>134</v>
      </c>
      <c r="AK100" s="35" t="s">
        <v>406</v>
      </c>
      <c r="AL100" s="35">
        <v>2050.0</v>
      </c>
      <c r="AM100" s="35" t="s">
        <v>94</v>
      </c>
      <c r="AN100" s="35" t="s">
        <v>94</v>
      </c>
      <c r="AO100" s="35" t="s">
        <v>94</v>
      </c>
      <c r="AP100" s="35" t="s">
        <v>94</v>
      </c>
      <c r="AQ100" s="35" t="s">
        <v>94</v>
      </c>
      <c r="AR100" s="35" t="s">
        <v>94</v>
      </c>
      <c r="AS100" s="35" t="s">
        <v>94</v>
      </c>
      <c r="AT100" s="89" t="s">
        <v>523</v>
      </c>
      <c r="AU100" s="35" t="s">
        <v>515</v>
      </c>
      <c r="AV100" s="35" t="s">
        <v>100</v>
      </c>
      <c r="AW100" s="35" t="s">
        <v>304</v>
      </c>
      <c r="AX100" s="91"/>
    </row>
    <row r="101">
      <c r="A101" s="35">
        <v>97.0</v>
      </c>
      <c r="B101" s="66" t="s">
        <v>524</v>
      </c>
      <c r="C101" s="81" t="str">
        <f t="shared" si="3"/>
        <v>View</v>
      </c>
      <c r="D101" s="35" t="s">
        <v>525</v>
      </c>
      <c r="E101" s="70">
        <v>0.9833</v>
      </c>
      <c r="F101" s="84" t="str">
        <f t="shared" si="4"/>
        <v>Foreign Small/Mid Value</v>
      </c>
      <c r="G101" s="72">
        <v>0.0102</v>
      </c>
      <c r="H101" s="73">
        <v>0.3373</v>
      </c>
      <c r="I101" s="73">
        <v>0.2801</v>
      </c>
      <c r="J101" s="73">
        <v>0.2837</v>
      </c>
      <c r="K101" s="73">
        <v>0.6403</v>
      </c>
      <c r="L101" s="73">
        <v>0.2643</v>
      </c>
      <c r="M101" s="73">
        <v>0.935</v>
      </c>
      <c r="N101" s="74">
        <v>0.7301</v>
      </c>
      <c r="O101" s="73">
        <v>0.2643</v>
      </c>
      <c r="P101" s="74">
        <v>3.54</v>
      </c>
      <c r="Q101" s="75">
        <v>178.568268</v>
      </c>
      <c r="R101" s="77">
        <v>141.0</v>
      </c>
      <c r="S101" s="75">
        <v>2689.479608</v>
      </c>
      <c r="T101" s="72">
        <v>0.0201</v>
      </c>
      <c r="U101" s="72">
        <v>0.0364</v>
      </c>
      <c r="V101" s="35" t="s">
        <v>107</v>
      </c>
      <c r="W101" s="35">
        <v>10.0</v>
      </c>
      <c r="X101" s="35">
        <v>36.0</v>
      </c>
      <c r="Y101" s="72">
        <v>0.0083</v>
      </c>
      <c r="Z101" s="35">
        <v>0.79</v>
      </c>
      <c r="AA101" s="35" t="s">
        <v>404</v>
      </c>
      <c r="AB101" s="35" t="s">
        <v>522</v>
      </c>
      <c r="AC101" s="35">
        <v>9.62</v>
      </c>
      <c r="AD101" s="78">
        <v>41579.0</v>
      </c>
      <c r="AE101" s="35">
        <v>11.67</v>
      </c>
      <c r="AF101" s="35">
        <v>3.0</v>
      </c>
      <c r="AG101" s="78">
        <v>45653.0</v>
      </c>
      <c r="AH101" s="35">
        <v>0.5334</v>
      </c>
      <c r="AI101" s="35" t="s">
        <v>140</v>
      </c>
      <c r="AJ101" s="35"/>
      <c r="AK101" s="35" t="s">
        <v>406</v>
      </c>
      <c r="AL101" s="35">
        <v>2050.0</v>
      </c>
      <c r="AM101" s="35" t="s">
        <v>94</v>
      </c>
      <c r="AN101" s="35" t="s">
        <v>94</v>
      </c>
      <c r="AO101" s="35" t="s">
        <v>94</v>
      </c>
      <c r="AP101" s="35" t="s">
        <v>94</v>
      </c>
      <c r="AQ101" s="35" t="s">
        <v>94</v>
      </c>
      <c r="AR101" s="35" t="s">
        <v>94</v>
      </c>
      <c r="AS101" s="35" t="s">
        <v>94</v>
      </c>
      <c r="AT101" s="89" t="s">
        <v>526</v>
      </c>
      <c r="AU101" s="35" t="s">
        <v>515</v>
      </c>
      <c r="AV101" s="35" t="s">
        <v>100</v>
      </c>
      <c r="AW101" s="35" t="s">
        <v>304</v>
      </c>
      <c r="AX101" s="91"/>
    </row>
    <row r="102">
      <c r="A102" s="35">
        <v>98.0</v>
      </c>
      <c r="B102" s="66" t="s">
        <v>303</v>
      </c>
      <c r="C102" s="81" t="str">
        <f t="shared" si="3"/>
        <v>View</v>
      </c>
      <c r="D102" s="35" t="s">
        <v>305</v>
      </c>
      <c r="E102" s="70">
        <v>0.751</v>
      </c>
      <c r="F102" s="84" t="str">
        <f t="shared" si="4"/>
        <v>Foreign Small/Mid Value</v>
      </c>
      <c r="G102" s="72">
        <v>0.0036</v>
      </c>
      <c r="H102" s="73">
        <v>0.2571</v>
      </c>
      <c r="I102" s="73">
        <v>0.2288</v>
      </c>
      <c r="J102" s="73">
        <v>0.2705</v>
      </c>
      <c r="K102" s="73">
        <v>0.6005</v>
      </c>
      <c r="L102" s="73">
        <v>0.281</v>
      </c>
      <c r="M102" s="73">
        <v>1.0962</v>
      </c>
      <c r="N102" s="74">
        <v>0.7824</v>
      </c>
      <c r="O102" s="73">
        <v>0.281</v>
      </c>
      <c r="P102" s="74">
        <v>3.87</v>
      </c>
      <c r="Q102" s="75">
        <v>2218.965742</v>
      </c>
      <c r="R102" s="77">
        <v>1444.0</v>
      </c>
      <c r="S102" s="75">
        <v>10771.28973</v>
      </c>
      <c r="T102" s="72">
        <v>0.0335</v>
      </c>
      <c r="U102" s="72">
        <v>0.0382</v>
      </c>
      <c r="V102" s="35" t="s">
        <v>88</v>
      </c>
      <c r="W102" s="35">
        <v>27.0</v>
      </c>
      <c r="X102" s="35">
        <v>32.0</v>
      </c>
      <c r="Y102" s="72">
        <v>0.0106</v>
      </c>
      <c r="Z102" s="35">
        <v>1.1</v>
      </c>
      <c r="AA102" s="35" t="s">
        <v>404</v>
      </c>
      <c r="AB102" s="35" t="s">
        <v>439</v>
      </c>
      <c r="AC102" s="35">
        <v>10.28</v>
      </c>
      <c r="AD102" s="78">
        <v>43732.0</v>
      </c>
      <c r="AE102" s="35">
        <v>5.77</v>
      </c>
      <c r="AF102" s="35">
        <v>1.5</v>
      </c>
      <c r="AG102" s="78">
        <v>45832.0</v>
      </c>
      <c r="AH102" s="35">
        <v>1.445</v>
      </c>
      <c r="AI102" s="35" t="s">
        <v>121</v>
      </c>
      <c r="AJ102" s="35" t="s">
        <v>92</v>
      </c>
      <c r="AK102" s="35" t="s">
        <v>406</v>
      </c>
      <c r="AL102" s="35">
        <v>2050.0</v>
      </c>
      <c r="AM102" s="35" t="s">
        <v>94</v>
      </c>
      <c r="AN102" s="35" t="s">
        <v>94</v>
      </c>
      <c r="AO102" s="35" t="s">
        <v>94</v>
      </c>
      <c r="AP102" s="35" t="s">
        <v>94</v>
      </c>
      <c r="AQ102" s="35" t="s">
        <v>94</v>
      </c>
      <c r="AR102" s="35" t="s">
        <v>94</v>
      </c>
      <c r="AS102" s="35" t="s">
        <v>94</v>
      </c>
      <c r="AT102" s="89" t="s">
        <v>527</v>
      </c>
      <c r="AU102" s="35" t="s">
        <v>515</v>
      </c>
      <c r="AV102" s="35" t="s">
        <v>100</v>
      </c>
      <c r="AW102" s="35" t="s">
        <v>304</v>
      </c>
      <c r="AX102" s="91"/>
    </row>
    <row r="103">
      <c r="A103" s="35">
        <v>99.0</v>
      </c>
      <c r="B103" s="66" t="s">
        <v>528</v>
      </c>
      <c r="C103" s="81" t="str">
        <f t="shared" si="3"/>
        <v>View</v>
      </c>
      <c r="D103" s="35" t="s">
        <v>529</v>
      </c>
      <c r="E103" s="70">
        <v>0.6748</v>
      </c>
      <c r="F103" s="84" t="str">
        <f t="shared" si="4"/>
        <v>Foreign Small/Mid Value</v>
      </c>
      <c r="G103" s="72">
        <v>0.0048</v>
      </c>
      <c r="H103" s="73">
        <v>0.1724</v>
      </c>
      <c r="I103" s="73">
        <v>0.1637</v>
      </c>
      <c r="J103" s="73">
        <v>0.2027</v>
      </c>
      <c r="K103" s="73">
        <v>0.4557</v>
      </c>
      <c r="L103" s="73">
        <v>0.1988</v>
      </c>
      <c r="M103" s="73">
        <v>0.8917</v>
      </c>
      <c r="N103" s="74">
        <v>0.881</v>
      </c>
      <c r="O103" s="73">
        <v>0.1988</v>
      </c>
      <c r="P103" s="74">
        <v>4.49</v>
      </c>
      <c r="Q103" s="75">
        <v>0.320423</v>
      </c>
      <c r="R103" s="77">
        <v>1002.0</v>
      </c>
      <c r="S103" s="75">
        <v>432.626116</v>
      </c>
      <c r="T103" s="72">
        <v>0.0261</v>
      </c>
      <c r="U103" s="72">
        <v>0.0384</v>
      </c>
      <c r="V103" s="35" t="s">
        <v>107</v>
      </c>
      <c r="W103" s="35">
        <v>67.0</v>
      </c>
      <c r="X103" s="35">
        <v>61.0</v>
      </c>
      <c r="Y103" s="72">
        <v>0.0086</v>
      </c>
      <c r="Z103" s="35">
        <v>0.77</v>
      </c>
      <c r="AA103" s="35" t="s">
        <v>404</v>
      </c>
      <c r="AB103" s="35" t="s">
        <v>530</v>
      </c>
      <c r="AC103" s="35">
        <v>12.5</v>
      </c>
      <c r="AD103" s="78">
        <v>42376.0</v>
      </c>
      <c r="AE103" s="35">
        <v>4.67</v>
      </c>
      <c r="AF103" s="35">
        <v>4.01</v>
      </c>
      <c r="AG103" s="78">
        <v>45833.0</v>
      </c>
      <c r="AH103" s="35">
        <v>0.745</v>
      </c>
      <c r="AI103" s="35" t="s">
        <v>91</v>
      </c>
      <c r="AJ103" s="35" t="s">
        <v>134</v>
      </c>
      <c r="AK103" s="35" t="s">
        <v>406</v>
      </c>
      <c r="AL103" s="35">
        <v>2050.0</v>
      </c>
      <c r="AM103" s="35" t="s">
        <v>94</v>
      </c>
      <c r="AN103" s="35" t="s">
        <v>94</v>
      </c>
      <c r="AO103" s="35" t="s">
        <v>94</v>
      </c>
      <c r="AP103" s="35" t="s">
        <v>94</v>
      </c>
      <c r="AQ103" s="35" t="s">
        <v>94</v>
      </c>
      <c r="AR103" s="35" t="s">
        <v>94</v>
      </c>
      <c r="AS103" s="35" t="s">
        <v>94</v>
      </c>
      <c r="AT103" s="89" t="s">
        <v>531</v>
      </c>
      <c r="AU103" s="35" t="s">
        <v>515</v>
      </c>
      <c r="AV103" s="35" t="s">
        <v>100</v>
      </c>
      <c r="AW103" s="35" t="s">
        <v>304</v>
      </c>
      <c r="AX103" s="91"/>
    </row>
    <row r="104">
      <c r="A104" s="35">
        <v>100.0</v>
      </c>
      <c r="B104" s="66" t="s">
        <v>174</v>
      </c>
      <c r="C104" s="81" t="str">
        <f t="shared" si="3"/>
        <v>View</v>
      </c>
      <c r="D104" s="35" t="s">
        <v>532</v>
      </c>
      <c r="E104" s="70">
        <v>1.0766</v>
      </c>
      <c r="F104" s="84" t="str">
        <f t="shared" si="4"/>
        <v>Diversified Emerging Mkts</v>
      </c>
      <c r="G104" s="72">
        <v>0.0049</v>
      </c>
      <c r="H104" s="73">
        <v>0.1055</v>
      </c>
      <c r="I104" s="73">
        <v>0.0985</v>
      </c>
      <c r="J104" s="73">
        <v>0.1475</v>
      </c>
      <c r="K104" s="73">
        <v>0.7266</v>
      </c>
      <c r="L104" s="73">
        <v>0.2834</v>
      </c>
      <c r="M104" s="73">
        <v>0.8642</v>
      </c>
      <c r="N104" s="74">
        <v>0.767</v>
      </c>
      <c r="O104" s="73">
        <v>0.2834</v>
      </c>
      <c r="P104" s="74">
        <v>3.04</v>
      </c>
      <c r="Q104" s="75">
        <v>214.129757</v>
      </c>
      <c r="R104" s="77">
        <v>134.0</v>
      </c>
      <c r="S104" s="75">
        <v>829.480981</v>
      </c>
      <c r="T104" s="72">
        <v>0.0461</v>
      </c>
      <c r="U104" s="72">
        <v>0.0441</v>
      </c>
      <c r="V104" s="35" t="s">
        <v>88</v>
      </c>
      <c r="W104" s="35">
        <v>67.0</v>
      </c>
      <c r="X104" s="35">
        <v>1.0</v>
      </c>
      <c r="Y104" s="72">
        <v>0.0087</v>
      </c>
      <c r="Z104" s="35">
        <v>0.75</v>
      </c>
      <c r="AA104" s="35" t="s">
        <v>404</v>
      </c>
      <c r="AB104" s="35" t="s">
        <v>533</v>
      </c>
      <c r="AC104" s="35">
        <v>9.85</v>
      </c>
      <c r="AD104" s="78">
        <v>40597.0</v>
      </c>
      <c r="AE104" s="35">
        <v>10.42</v>
      </c>
      <c r="AF104" s="35">
        <v>6.34</v>
      </c>
      <c r="AG104" s="78">
        <v>45831.0</v>
      </c>
      <c r="AH104" s="35">
        <v>0.6366</v>
      </c>
      <c r="AI104" s="35" t="s">
        <v>91</v>
      </c>
      <c r="AJ104" s="35" t="s">
        <v>92</v>
      </c>
      <c r="AK104" s="35" t="s">
        <v>534</v>
      </c>
      <c r="AL104" s="35">
        <v>2060.0</v>
      </c>
      <c r="AM104" s="35" t="s">
        <v>94</v>
      </c>
      <c r="AN104" s="35" t="s">
        <v>94</v>
      </c>
      <c r="AO104" s="35" t="s">
        <v>94</v>
      </c>
      <c r="AP104" s="35" t="s">
        <v>94</v>
      </c>
      <c r="AQ104" s="35" t="s">
        <v>94</v>
      </c>
      <c r="AR104" s="35" t="s">
        <v>94</v>
      </c>
      <c r="AS104" s="35" t="s">
        <v>94</v>
      </c>
      <c r="AT104" s="89" t="s">
        <v>535</v>
      </c>
      <c r="AU104" s="35" t="s">
        <v>536</v>
      </c>
      <c r="AV104" s="35" t="s">
        <v>100</v>
      </c>
      <c r="AW104" s="35" t="s">
        <v>307</v>
      </c>
      <c r="AX104" s="91"/>
    </row>
    <row r="105">
      <c r="A105" s="35">
        <v>101.0</v>
      </c>
      <c r="B105" s="66" t="s">
        <v>184</v>
      </c>
      <c r="C105" s="81" t="str">
        <f t="shared" si="3"/>
        <v>View</v>
      </c>
      <c r="D105" s="35" t="s">
        <v>537</v>
      </c>
      <c r="E105" s="70">
        <v>1.0608</v>
      </c>
      <c r="F105" s="84" t="str">
        <f t="shared" si="4"/>
        <v>Diversified Emerging Mkts</v>
      </c>
      <c r="G105" s="72">
        <v>0.0115</v>
      </c>
      <c r="H105" s="73">
        <v>0.1879</v>
      </c>
      <c r="I105" s="73">
        <v>0.1699</v>
      </c>
      <c r="J105" s="73">
        <v>0.2019</v>
      </c>
      <c r="K105" s="73">
        <v>0.6767</v>
      </c>
      <c r="L105" s="73">
        <v>0.2246</v>
      </c>
      <c r="M105" s="73">
        <v>1.0957</v>
      </c>
      <c r="N105" s="74">
        <v>0.9347</v>
      </c>
      <c r="O105" s="73">
        <v>0.2246</v>
      </c>
      <c r="P105" s="74">
        <v>4.96</v>
      </c>
      <c r="Q105" s="75">
        <v>576.834035</v>
      </c>
      <c r="R105" s="77">
        <v>542.0</v>
      </c>
      <c r="S105" s="75">
        <v>2112.283508</v>
      </c>
      <c r="T105" s="72">
        <v>0.0073</v>
      </c>
      <c r="U105" s="72">
        <v>0.017</v>
      </c>
      <c r="V105" s="35" t="s">
        <v>88</v>
      </c>
      <c r="W105" s="35">
        <v>10.0</v>
      </c>
      <c r="X105" s="35">
        <v>1.0</v>
      </c>
      <c r="Y105" s="72">
        <v>0.0081</v>
      </c>
      <c r="Z105" s="35">
        <v>0.79</v>
      </c>
      <c r="AA105" s="35" t="s">
        <v>404</v>
      </c>
      <c r="AB105" s="35" t="s">
        <v>538</v>
      </c>
      <c r="AC105" s="35">
        <v>10.76</v>
      </c>
      <c r="AD105" s="78">
        <v>41946.0</v>
      </c>
      <c r="AE105" s="35">
        <v>2.25</v>
      </c>
      <c r="AF105" s="35">
        <v>1.22</v>
      </c>
      <c r="AG105" s="78">
        <v>45656.0</v>
      </c>
      <c r="AH105" s="35">
        <v>0.2887</v>
      </c>
      <c r="AI105" s="35" t="s">
        <v>140</v>
      </c>
      <c r="AJ105" s="35"/>
      <c r="AK105" s="35" t="s">
        <v>534</v>
      </c>
      <c r="AL105" s="35">
        <v>2060.0</v>
      </c>
      <c r="AM105" s="35" t="s">
        <v>94</v>
      </c>
      <c r="AN105" s="35" t="s">
        <v>94</v>
      </c>
      <c r="AO105" s="35" t="s">
        <v>94</v>
      </c>
      <c r="AP105" s="35" t="s">
        <v>94</v>
      </c>
      <c r="AQ105" s="35" t="s">
        <v>94</v>
      </c>
      <c r="AR105" s="35" t="s">
        <v>94</v>
      </c>
      <c r="AS105" s="35" t="s">
        <v>94</v>
      </c>
      <c r="AT105" s="89" t="s">
        <v>539</v>
      </c>
      <c r="AU105" s="35" t="s">
        <v>536</v>
      </c>
      <c r="AV105" s="35" t="s">
        <v>100</v>
      </c>
      <c r="AW105" s="35" t="s">
        <v>307</v>
      </c>
      <c r="AX105" s="91"/>
    </row>
    <row r="106">
      <c r="A106" s="35">
        <v>102.0</v>
      </c>
      <c r="B106" s="66" t="s">
        <v>540</v>
      </c>
      <c r="C106" s="81" t="str">
        <f t="shared" si="3"/>
        <v>View</v>
      </c>
      <c r="D106" s="35" t="s">
        <v>541</v>
      </c>
      <c r="E106" s="70">
        <v>0.8773</v>
      </c>
      <c r="F106" s="84" t="str">
        <f t="shared" si="4"/>
        <v>Diversified Emerging Mkts</v>
      </c>
      <c r="G106" s="72">
        <v>0.01</v>
      </c>
      <c r="H106" s="73">
        <v>0.1331</v>
      </c>
      <c r="I106" s="73">
        <v>0.1385</v>
      </c>
      <c r="J106" s="73">
        <v>0.1417</v>
      </c>
      <c r="K106" s="73">
        <v>0.601</v>
      </c>
      <c r="L106" s="73">
        <v>0.2542</v>
      </c>
      <c r="M106" s="73">
        <v>0.7648</v>
      </c>
      <c r="N106" s="74">
        <v>0.6475</v>
      </c>
      <c r="O106" s="73">
        <v>0.2542</v>
      </c>
      <c r="P106" s="74">
        <v>3.06</v>
      </c>
      <c r="Q106" s="75">
        <v>212.84075</v>
      </c>
      <c r="R106" s="77">
        <v>68.0</v>
      </c>
      <c r="S106" s="75">
        <v>1297.012944</v>
      </c>
      <c r="T106" s="72">
        <v>0.0138</v>
      </c>
      <c r="U106" s="72">
        <v>0.0288</v>
      </c>
      <c r="V106" s="35" t="s">
        <v>107</v>
      </c>
      <c r="W106" s="35">
        <v>57.0</v>
      </c>
      <c r="X106" s="35">
        <v>2.0</v>
      </c>
      <c r="Y106" s="72">
        <v>0.0084</v>
      </c>
      <c r="Z106" s="35">
        <v>0.86</v>
      </c>
      <c r="AA106" s="35" t="s">
        <v>404</v>
      </c>
      <c r="AB106" s="35" t="s">
        <v>538</v>
      </c>
      <c r="AC106" s="35">
        <v>11.29</v>
      </c>
      <c r="AD106" s="78">
        <v>41152.0</v>
      </c>
      <c r="AE106" s="35">
        <v>12.84</v>
      </c>
      <c r="AF106" s="35">
        <v>12.84</v>
      </c>
      <c r="AG106" s="78">
        <v>45835.0</v>
      </c>
      <c r="AH106" s="35">
        <v>0.0812</v>
      </c>
      <c r="AI106" s="35" t="s">
        <v>91</v>
      </c>
      <c r="AJ106" s="35"/>
      <c r="AK106" s="35" t="s">
        <v>534</v>
      </c>
      <c r="AL106" s="35">
        <v>2060.0</v>
      </c>
      <c r="AM106" s="35" t="s">
        <v>94</v>
      </c>
      <c r="AN106" s="35" t="s">
        <v>94</v>
      </c>
      <c r="AO106" s="35" t="s">
        <v>94</v>
      </c>
      <c r="AP106" s="35" t="s">
        <v>94</v>
      </c>
      <c r="AQ106" s="35" t="s">
        <v>94</v>
      </c>
      <c r="AR106" s="35" t="s">
        <v>94</v>
      </c>
      <c r="AS106" s="35" t="s">
        <v>94</v>
      </c>
      <c r="AT106" s="89" t="s">
        <v>542</v>
      </c>
      <c r="AU106" s="35" t="s">
        <v>536</v>
      </c>
      <c r="AV106" s="35" t="s">
        <v>100</v>
      </c>
      <c r="AW106" s="35" t="s">
        <v>307</v>
      </c>
      <c r="AX106" s="91"/>
    </row>
    <row r="107">
      <c r="A107" s="35">
        <v>103.0</v>
      </c>
      <c r="B107" s="66" t="s">
        <v>543</v>
      </c>
      <c r="C107" s="81" t="str">
        <f t="shared" si="3"/>
        <v>View</v>
      </c>
      <c r="D107" s="35" t="s">
        <v>544</v>
      </c>
      <c r="E107" s="70">
        <v>0.8488</v>
      </c>
      <c r="F107" s="84" t="str">
        <f t="shared" si="4"/>
        <v>Diversified Emerging Mkts</v>
      </c>
      <c r="G107" s="72">
        <v>0.0077</v>
      </c>
      <c r="H107" s="73">
        <v>0.1266</v>
      </c>
      <c r="I107" s="73">
        <v>0.1255</v>
      </c>
      <c r="J107" s="73">
        <v>0.1062</v>
      </c>
      <c r="K107" s="73">
        <v>0.5663</v>
      </c>
      <c r="L107" s="73">
        <v>0.2827</v>
      </c>
      <c r="M107" s="73">
        <v>0.9086</v>
      </c>
      <c r="N107" s="74">
        <v>0.6971</v>
      </c>
      <c r="O107" s="73">
        <v>0.305</v>
      </c>
      <c r="P107" s="74">
        <v>3.07</v>
      </c>
      <c r="Q107" s="75">
        <v>-30.796248</v>
      </c>
      <c r="R107" s="77">
        <v>368.0</v>
      </c>
      <c r="S107" s="75">
        <v>2359.112771</v>
      </c>
      <c r="T107" s="72">
        <v>0.046</v>
      </c>
      <c r="U107" s="72">
        <v>0.0483</v>
      </c>
      <c r="V107" s="35" t="s">
        <v>107</v>
      </c>
      <c r="W107" s="35">
        <v>74.0</v>
      </c>
      <c r="X107" s="35">
        <v>3.0</v>
      </c>
      <c r="Y107" s="72">
        <v>0.0085</v>
      </c>
      <c r="Z107" s="35">
        <v>0.96</v>
      </c>
      <c r="AA107" s="35" t="s">
        <v>404</v>
      </c>
      <c r="AB107" s="35" t="s">
        <v>538</v>
      </c>
      <c r="AC107" s="35">
        <v>7.69</v>
      </c>
      <c r="AD107" s="78">
        <v>42160.0</v>
      </c>
      <c r="AE107" s="35">
        <v>10.08</v>
      </c>
      <c r="AF107" s="35">
        <v>10.08</v>
      </c>
      <c r="AG107" s="78">
        <v>45652.0</v>
      </c>
      <c r="AH107" s="35">
        <v>0.5506</v>
      </c>
      <c r="AI107" s="35" t="s">
        <v>140</v>
      </c>
      <c r="AJ107" s="35"/>
      <c r="AK107" s="35" t="s">
        <v>534</v>
      </c>
      <c r="AL107" s="35">
        <v>2060.0</v>
      </c>
      <c r="AM107" s="35" t="s">
        <v>94</v>
      </c>
      <c r="AN107" s="35" t="s">
        <v>94</v>
      </c>
      <c r="AO107" s="35">
        <v>3.1E-4</v>
      </c>
      <c r="AP107" s="35">
        <v>12.0</v>
      </c>
      <c r="AQ107" s="35">
        <v>1.976E-4</v>
      </c>
      <c r="AR107" s="35" t="s">
        <v>94</v>
      </c>
      <c r="AS107" s="35" t="s">
        <v>94</v>
      </c>
      <c r="AT107" s="89" t="s">
        <v>545</v>
      </c>
      <c r="AU107" s="35" t="s">
        <v>536</v>
      </c>
      <c r="AV107" s="35" t="s">
        <v>100</v>
      </c>
      <c r="AW107" s="35" t="s">
        <v>307</v>
      </c>
      <c r="AX107" s="91"/>
    </row>
    <row r="108">
      <c r="A108" s="35">
        <v>104.0</v>
      </c>
      <c r="B108" s="66" t="s">
        <v>546</v>
      </c>
      <c r="C108" s="81" t="str">
        <f t="shared" si="3"/>
        <v>View</v>
      </c>
      <c r="D108" s="35" t="s">
        <v>547</v>
      </c>
      <c r="E108" s="70">
        <v>0.7506</v>
      </c>
      <c r="F108" s="84" t="str">
        <f t="shared" si="4"/>
        <v>Diversified Emerging Mkts</v>
      </c>
      <c r="G108" s="72">
        <v>0.0027</v>
      </c>
      <c r="H108" s="73">
        <v>0.1322</v>
      </c>
      <c r="I108" s="73">
        <v>0.1085</v>
      </c>
      <c r="J108" s="73">
        <v>0.1402</v>
      </c>
      <c r="K108" s="73">
        <v>0.4842</v>
      </c>
      <c r="L108" s="73">
        <v>0.2932</v>
      </c>
      <c r="M108" s="73">
        <v>0.4443</v>
      </c>
      <c r="N108" s="74">
        <v>0.369</v>
      </c>
      <c r="O108" s="73">
        <v>0.2932</v>
      </c>
      <c r="P108" s="74">
        <v>1.56</v>
      </c>
      <c r="Q108" s="75">
        <v>59.850601</v>
      </c>
      <c r="R108" s="77">
        <v>239.0</v>
      </c>
      <c r="S108" s="75">
        <v>201.453534</v>
      </c>
      <c r="T108" s="72">
        <v>0.0252</v>
      </c>
      <c r="U108" s="72">
        <v>0.0372</v>
      </c>
      <c r="V108" s="35" t="s">
        <v>107</v>
      </c>
      <c r="W108" s="35">
        <v>63.0</v>
      </c>
      <c r="X108" s="35">
        <v>11.0</v>
      </c>
      <c r="Y108" s="72">
        <v>0.0094</v>
      </c>
      <c r="Z108" s="35">
        <v>0.77</v>
      </c>
      <c r="AA108" s="35" t="s">
        <v>404</v>
      </c>
      <c r="AB108" s="35" t="s">
        <v>548</v>
      </c>
      <c r="AC108" s="35">
        <v>11.54</v>
      </c>
      <c r="AD108" s="78">
        <v>43522.0</v>
      </c>
      <c r="AE108" s="35">
        <v>6.35</v>
      </c>
      <c r="AF108" s="35">
        <v>5.84</v>
      </c>
      <c r="AG108" s="78">
        <v>45828.0</v>
      </c>
      <c r="AH108" s="35">
        <v>0.343</v>
      </c>
      <c r="AI108" s="35" t="s">
        <v>91</v>
      </c>
      <c r="AJ108" s="35" t="s">
        <v>134</v>
      </c>
      <c r="AK108" s="35" t="s">
        <v>534</v>
      </c>
      <c r="AL108" s="35">
        <v>2060.0</v>
      </c>
      <c r="AM108" s="35" t="s">
        <v>94</v>
      </c>
      <c r="AN108" s="35" t="s">
        <v>94</v>
      </c>
      <c r="AO108" s="35" t="s">
        <v>94</v>
      </c>
      <c r="AP108" s="35" t="s">
        <v>94</v>
      </c>
      <c r="AQ108" s="35" t="s">
        <v>94</v>
      </c>
      <c r="AR108" s="35" t="s">
        <v>94</v>
      </c>
      <c r="AS108" s="35" t="s">
        <v>94</v>
      </c>
      <c r="AT108" s="89" t="s">
        <v>549</v>
      </c>
      <c r="AU108" s="35" t="s">
        <v>536</v>
      </c>
      <c r="AV108" s="35" t="s">
        <v>100</v>
      </c>
      <c r="AW108" s="35" t="s">
        <v>307</v>
      </c>
      <c r="AX108" s="91"/>
    </row>
    <row r="109">
      <c r="A109" s="35">
        <v>105.0</v>
      </c>
      <c r="B109" s="66" t="s">
        <v>550</v>
      </c>
      <c r="C109" s="81" t="str">
        <f t="shared" si="3"/>
        <v>View</v>
      </c>
      <c r="D109" s="35" t="s">
        <v>551</v>
      </c>
      <c r="E109" s="70">
        <v>0.7503</v>
      </c>
      <c r="F109" s="84" t="str">
        <f t="shared" si="4"/>
        <v>Diversified Emerging Mkts</v>
      </c>
      <c r="G109" s="72">
        <v>0.0065</v>
      </c>
      <c r="H109" s="73">
        <v>0.1593</v>
      </c>
      <c r="I109" s="73">
        <v>0.1509</v>
      </c>
      <c r="J109" s="73">
        <v>0.1122</v>
      </c>
      <c r="K109" s="73">
        <v>0.554</v>
      </c>
      <c r="L109" s="73">
        <v>0.3033</v>
      </c>
      <c r="M109" s="73">
        <v>0.6733</v>
      </c>
      <c r="N109" s="74">
        <v>0.4755</v>
      </c>
      <c r="O109" s="73">
        <v>0.3033</v>
      </c>
      <c r="P109" s="74">
        <v>2.24</v>
      </c>
      <c r="Q109" s="75">
        <v>-1.580363</v>
      </c>
      <c r="R109" s="77">
        <v>117.0</v>
      </c>
      <c r="S109" s="75">
        <v>535.918837</v>
      </c>
      <c r="T109" s="72">
        <v>0.051</v>
      </c>
      <c r="U109" s="72">
        <v>0.0266</v>
      </c>
      <c r="V109" s="35" t="s">
        <v>107</v>
      </c>
      <c r="W109" s="35">
        <v>80.0</v>
      </c>
      <c r="X109" s="35">
        <v>5.0</v>
      </c>
      <c r="Y109" s="72">
        <v>0.0103</v>
      </c>
      <c r="Z109" s="35">
        <v>0.9</v>
      </c>
      <c r="AA109" s="35" t="s">
        <v>404</v>
      </c>
      <c r="AB109" s="35" t="s">
        <v>538</v>
      </c>
      <c r="AC109" s="35">
        <v>8.89</v>
      </c>
      <c r="AD109" s="78">
        <v>42565.0</v>
      </c>
      <c r="AE109" s="35">
        <v>8.97</v>
      </c>
      <c r="AF109" s="35">
        <v>0.83</v>
      </c>
      <c r="AG109" s="78">
        <v>45826.0</v>
      </c>
      <c r="AH109" s="35">
        <v>0.3491</v>
      </c>
      <c r="AI109" s="35" t="s">
        <v>91</v>
      </c>
      <c r="AJ109" s="35" t="s">
        <v>134</v>
      </c>
      <c r="AK109" s="35" t="s">
        <v>534</v>
      </c>
      <c r="AL109" s="35">
        <v>2060.0</v>
      </c>
      <c r="AM109" s="35" t="s">
        <v>94</v>
      </c>
      <c r="AN109" s="35" t="s">
        <v>94</v>
      </c>
      <c r="AO109" s="35" t="s">
        <v>94</v>
      </c>
      <c r="AP109" s="35" t="s">
        <v>94</v>
      </c>
      <c r="AQ109" s="35" t="s">
        <v>94</v>
      </c>
      <c r="AR109" s="35" t="s">
        <v>94</v>
      </c>
      <c r="AS109" s="35" t="s">
        <v>94</v>
      </c>
      <c r="AT109" s="89" t="s">
        <v>552</v>
      </c>
      <c r="AU109" s="35" t="s">
        <v>536</v>
      </c>
      <c r="AV109" s="35" t="s">
        <v>100</v>
      </c>
      <c r="AW109" s="35" t="s">
        <v>307</v>
      </c>
      <c r="AX109" s="91"/>
    </row>
    <row r="110">
      <c r="A110" s="35">
        <v>106.0</v>
      </c>
      <c r="B110" s="66" t="s">
        <v>534</v>
      </c>
      <c r="C110" s="81" t="str">
        <f t="shared" si="3"/>
        <v>View</v>
      </c>
      <c r="D110" s="35" t="s">
        <v>553</v>
      </c>
      <c r="E110" s="70">
        <v>0.2835</v>
      </c>
      <c r="F110" s="84" t="str">
        <f t="shared" si="4"/>
        <v>Diversified Emerging Mkts</v>
      </c>
      <c r="G110" s="72">
        <v>0.0072</v>
      </c>
      <c r="H110" s="73">
        <v>0.1636</v>
      </c>
      <c r="I110" s="73">
        <v>0.1391</v>
      </c>
      <c r="J110" s="73">
        <v>0.1726</v>
      </c>
      <c r="K110" s="73">
        <v>0.3115</v>
      </c>
      <c r="L110" s="73">
        <v>0.398</v>
      </c>
      <c r="M110" s="73">
        <v>0.2472</v>
      </c>
      <c r="N110" s="74">
        <v>0.108</v>
      </c>
      <c r="O110" s="73">
        <v>0.398</v>
      </c>
      <c r="P110" s="74">
        <v>0.64</v>
      </c>
      <c r="Q110" s="75">
        <v>284.643937</v>
      </c>
      <c r="R110" s="77">
        <v>1241.0</v>
      </c>
      <c r="S110" s="75">
        <v>18293.04562</v>
      </c>
      <c r="T110" s="72">
        <v>0.0163</v>
      </c>
      <c r="U110" s="72">
        <v>0.0245</v>
      </c>
      <c r="V110" s="35" t="s">
        <v>145</v>
      </c>
      <c r="W110" s="35">
        <v>31.0</v>
      </c>
      <c r="X110" s="35">
        <v>65.0</v>
      </c>
      <c r="Y110" s="72">
        <v>0.0108</v>
      </c>
      <c r="Z110" s="35">
        <v>0.92</v>
      </c>
      <c r="AA110" s="35" t="s">
        <v>404</v>
      </c>
      <c r="AB110" s="35" t="s">
        <v>538</v>
      </c>
      <c r="AC110" s="35">
        <v>14.16</v>
      </c>
      <c r="AD110" s="78">
        <v>37718.0</v>
      </c>
      <c r="AE110" s="35">
        <v>12.51</v>
      </c>
      <c r="AF110" s="35">
        <v>0.25</v>
      </c>
      <c r="AG110" s="78">
        <v>45824.0</v>
      </c>
      <c r="AH110" s="35">
        <v>0.4516</v>
      </c>
      <c r="AI110" s="35" t="s">
        <v>121</v>
      </c>
      <c r="AJ110" s="35" t="s">
        <v>92</v>
      </c>
      <c r="AK110" s="35" t="s">
        <v>534</v>
      </c>
      <c r="AL110" s="35">
        <v>2060.0</v>
      </c>
      <c r="AM110" s="35" t="s">
        <v>94</v>
      </c>
      <c r="AN110" s="35" t="s">
        <v>94</v>
      </c>
      <c r="AO110" s="35" t="s">
        <v>94</v>
      </c>
      <c r="AP110" s="35" t="s">
        <v>94</v>
      </c>
      <c r="AQ110" s="35" t="s">
        <v>94</v>
      </c>
      <c r="AR110" s="35" t="s">
        <v>94</v>
      </c>
      <c r="AS110" s="35" t="s">
        <v>94</v>
      </c>
      <c r="AT110" s="89" t="s">
        <v>554</v>
      </c>
      <c r="AU110" s="35" t="s">
        <v>536</v>
      </c>
      <c r="AV110" s="35" t="s">
        <v>100</v>
      </c>
      <c r="AW110" s="35" t="s">
        <v>307</v>
      </c>
      <c r="AX110" s="91"/>
    </row>
    <row r="111">
      <c r="A111" s="35">
        <v>107.0</v>
      </c>
      <c r="B111" s="66" t="s">
        <v>555</v>
      </c>
      <c r="C111" s="81" t="str">
        <f t="shared" si="3"/>
        <v>View</v>
      </c>
      <c r="D111" s="35" t="s">
        <v>556</v>
      </c>
      <c r="E111" s="70">
        <v>0.514</v>
      </c>
      <c r="F111" s="84" t="str">
        <f t="shared" si="4"/>
        <v>Diversified Pacific/Asia</v>
      </c>
      <c r="G111" s="72">
        <v>0.0087</v>
      </c>
      <c r="H111" s="73">
        <v>0.2208</v>
      </c>
      <c r="I111" s="73">
        <v>0.1758</v>
      </c>
      <c r="J111" s="73">
        <v>0.2822</v>
      </c>
      <c r="K111" s="73">
        <v>0.4791</v>
      </c>
      <c r="L111" s="73">
        <v>0.3978</v>
      </c>
      <c r="M111" s="73">
        <v>0.4609</v>
      </c>
      <c r="N111" s="74">
        <v>0.2877</v>
      </c>
      <c r="O111" s="73">
        <v>0.3978</v>
      </c>
      <c r="P111" s="74">
        <v>1.2</v>
      </c>
      <c r="Q111" s="75">
        <v>30.418566</v>
      </c>
      <c r="R111" s="77">
        <v>99.0</v>
      </c>
      <c r="S111" s="75">
        <v>844.655928</v>
      </c>
      <c r="T111" s="72">
        <v>0.0</v>
      </c>
      <c r="U111" s="72">
        <v>0.049</v>
      </c>
      <c r="V111" s="35" t="s">
        <v>107</v>
      </c>
      <c r="W111" s="35">
        <v>1.0</v>
      </c>
      <c r="X111" s="35">
        <v>1.0</v>
      </c>
      <c r="Y111" s="72">
        <v>0.0114</v>
      </c>
      <c r="Z111" s="35">
        <v>1.01</v>
      </c>
      <c r="AA111" s="35" t="s">
        <v>404</v>
      </c>
      <c r="AB111" s="35" t="s">
        <v>557</v>
      </c>
      <c r="AC111" s="35">
        <v>18.24</v>
      </c>
      <c r="AD111" s="78">
        <v>31686.0</v>
      </c>
      <c r="AE111" s="35">
        <v>6.09</v>
      </c>
      <c r="AF111" s="35">
        <v>4.41</v>
      </c>
      <c r="AG111" s="78">
        <v>45639.0</v>
      </c>
      <c r="AH111" s="35">
        <v>1.83</v>
      </c>
      <c r="AI111" s="35" t="s">
        <v>140</v>
      </c>
      <c r="AJ111" s="35"/>
      <c r="AK111" s="35" t="s">
        <v>558</v>
      </c>
      <c r="AL111" s="35">
        <v>2070.0</v>
      </c>
      <c r="AM111" s="35" t="s">
        <v>94</v>
      </c>
      <c r="AN111" s="35" t="s">
        <v>94</v>
      </c>
      <c r="AO111" s="35" t="s">
        <v>94</v>
      </c>
      <c r="AP111" s="35" t="s">
        <v>94</v>
      </c>
      <c r="AQ111" s="35" t="s">
        <v>94</v>
      </c>
      <c r="AR111" s="35" t="s">
        <v>94</v>
      </c>
      <c r="AS111" s="35" t="s">
        <v>94</v>
      </c>
      <c r="AT111" s="89" t="s">
        <v>559</v>
      </c>
      <c r="AU111" s="35" t="s">
        <v>560</v>
      </c>
      <c r="AV111" s="35" t="s">
        <v>100</v>
      </c>
      <c r="AW111" s="35" t="s">
        <v>561</v>
      </c>
      <c r="AX111" s="91"/>
    </row>
    <row r="112">
      <c r="A112" s="35">
        <v>108.0</v>
      </c>
      <c r="B112" s="66" t="s">
        <v>562</v>
      </c>
      <c r="C112" s="81" t="str">
        <f t="shared" si="3"/>
        <v>View</v>
      </c>
      <c r="D112" s="35" t="s">
        <v>563</v>
      </c>
      <c r="E112" s="70">
        <v>0.3995</v>
      </c>
      <c r="F112" s="84" t="str">
        <f t="shared" si="4"/>
        <v>Diversified Pacific/Asia</v>
      </c>
      <c r="G112" s="72">
        <v>9.0E-4</v>
      </c>
      <c r="H112" s="73">
        <v>0.1342</v>
      </c>
      <c r="I112" s="73">
        <v>0.1151</v>
      </c>
      <c r="J112" s="73">
        <v>0.1573</v>
      </c>
      <c r="K112" s="73">
        <v>0.35</v>
      </c>
      <c r="L112" s="73">
        <v>0.2961</v>
      </c>
      <c r="M112" s="73">
        <v>0.5166</v>
      </c>
      <c r="N112" s="74">
        <v>0.3952</v>
      </c>
      <c r="O112" s="73">
        <v>0.2961</v>
      </c>
      <c r="P112" s="74">
        <v>1.72</v>
      </c>
      <c r="Q112" s="75">
        <v>-432.322868</v>
      </c>
      <c r="R112" s="77">
        <v>1382.0</v>
      </c>
      <c r="S112" s="75">
        <v>1763.813803</v>
      </c>
      <c r="T112" s="72">
        <v>0.0252</v>
      </c>
      <c r="U112" s="72">
        <v>0.0312</v>
      </c>
      <c r="V112" s="35" t="s">
        <v>107</v>
      </c>
      <c r="W112" s="35">
        <v>20.0</v>
      </c>
      <c r="X112" s="35">
        <v>25.0</v>
      </c>
      <c r="Y112" s="72">
        <v>0.0104</v>
      </c>
      <c r="Z112" s="35">
        <v>0.91</v>
      </c>
      <c r="AA112" s="35" t="s">
        <v>404</v>
      </c>
      <c r="AB112" s="35" t="s">
        <v>411</v>
      </c>
      <c r="AC112" s="35">
        <v>15.91</v>
      </c>
      <c r="AD112" s="78">
        <v>41800.0</v>
      </c>
      <c r="AE112" s="35">
        <v>11.07</v>
      </c>
      <c r="AF112" s="35">
        <v>0.25</v>
      </c>
      <c r="AG112" s="78">
        <v>45824.0</v>
      </c>
      <c r="AH112" s="35">
        <v>0.8471</v>
      </c>
      <c r="AI112" s="35" t="s">
        <v>121</v>
      </c>
      <c r="AJ112" s="35" t="s">
        <v>92</v>
      </c>
      <c r="AK112" s="35" t="s">
        <v>558</v>
      </c>
      <c r="AL112" s="35">
        <v>2070.0</v>
      </c>
      <c r="AM112" s="35" t="s">
        <v>94</v>
      </c>
      <c r="AN112" s="35" t="s">
        <v>94</v>
      </c>
      <c r="AO112" s="35" t="s">
        <v>94</v>
      </c>
      <c r="AP112" s="35" t="s">
        <v>94</v>
      </c>
      <c r="AQ112" s="35" t="s">
        <v>94</v>
      </c>
      <c r="AR112" s="35" t="s">
        <v>94</v>
      </c>
      <c r="AS112" s="35" t="s">
        <v>94</v>
      </c>
      <c r="AT112" s="89" t="s">
        <v>564</v>
      </c>
      <c r="AU112" s="35" t="s">
        <v>560</v>
      </c>
      <c r="AV112" s="35" t="s">
        <v>100</v>
      </c>
      <c r="AW112" s="35" t="s">
        <v>561</v>
      </c>
      <c r="AX112" s="91"/>
    </row>
    <row r="113">
      <c r="A113" s="35">
        <v>109.0</v>
      </c>
      <c r="B113" s="66" t="s">
        <v>565</v>
      </c>
      <c r="C113" s="81" t="str">
        <f t="shared" si="3"/>
        <v>View</v>
      </c>
      <c r="D113" s="35" t="s">
        <v>566</v>
      </c>
      <c r="E113" s="70">
        <v>0.3654</v>
      </c>
      <c r="F113" s="84" t="str">
        <f t="shared" si="4"/>
        <v>Diversified Pacific/Asia</v>
      </c>
      <c r="G113" s="72">
        <v>9.0E-4</v>
      </c>
      <c r="H113" s="73">
        <v>0.1627</v>
      </c>
      <c r="I113" s="73">
        <v>0.1317</v>
      </c>
      <c r="J113" s="73">
        <v>0.1377</v>
      </c>
      <c r="K113" s="73">
        <v>0.3315</v>
      </c>
      <c r="L113" s="73">
        <v>0.3115</v>
      </c>
      <c r="M113" s="73">
        <v>0.4733</v>
      </c>
      <c r="N113" s="74">
        <v>0.3445</v>
      </c>
      <c r="O113" s="73">
        <v>0.3115</v>
      </c>
      <c r="P113" s="74">
        <v>1.51</v>
      </c>
      <c r="Q113" s="75">
        <v>-389.978042</v>
      </c>
      <c r="R113" s="77">
        <v>2376.0</v>
      </c>
      <c r="S113" s="75">
        <v>10787.49693</v>
      </c>
      <c r="T113" s="72">
        <v>0.0</v>
      </c>
      <c r="U113" s="72">
        <v>0.0285</v>
      </c>
      <c r="V113" s="35" t="s">
        <v>107</v>
      </c>
      <c r="W113" s="35">
        <v>35.0</v>
      </c>
      <c r="X113" s="35">
        <v>44.0</v>
      </c>
      <c r="Y113" s="72">
        <v>0.0099</v>
      </c>
      <c r="Z113" s="35">
        <v>1.0</v>
      </c>
      <c r="AA113" s="35" t="s">
        <v>404</v>
      </c>
      <c r="AB113" s="35" t="s">
        <v>497</v>
      </c>
      <c r="AC113" s="35">
        <v>14.92</v>
      </c>
      <c r="AD113" s="78">
        <v>37116.0</v>
      </c>
      <c r="AE113" s="35">
        <v>9.35</v>
      </c>
      <c r="AF113" s="35">
        <v>0.36</v>
      </c>
      <c r="AG113" s="78">
        <v>45828.0</v>
      </c>
      <c r="AH113" s="35">
        <v>0.2236</v>
      </c>
      <c r="AI113" s="35" t="s">
        <v>91</v>
      </c>
      <c r="AJ113" s="35"/>
      <c r="AK113" s="35" t="s">
        <v>558</v>
      </c>
      <c r="AL113" s="35">
        <v>2070.0</v>
      </c>
      <c r="AM113" s="35" t="s">
        <v>94</v>
      </c>
      <c r="AN113" s="35" t="s">
        <v>94</v>
      </c>
      <c r="AO113" s="35" t="s">
        <v>94</v>
      </c>
      <c r="AP113" s="35" t="s">
        <v>94</v>
      </c>
      <c r="AQ113" s="35" t="s">
        <v>94</v>
      </c>
      <c r="AR113" s="35" t="s">
        <v>94</v>
      </c>
      <c r="AS113" s="35" t="s">
        <v>94</v>
      </c>
      <c r="AT113" s="89" t="s">
        <v>567</v>
      </c>
      <c r="AU113" s="35" t="s">
        <v>560</v>
      </c>
      <c r="AV113" s="35" t="s">
        <v>100</v>
      </c>
      <c r="AW113" s="35" t="s">
        <v>561</v>
      </c>
      <c r="AX113" s="91"/>
    </row>
    <row r="114">
      <c r="A114" s="35">
        <v>110.0</v>
      </c>
      <c r="B114" s="66" t="s">
        <v>558</v>
      </c>
      <c r="C114" s="81" t="str">
        <f t="shared" si="3"/>
        <v>View</v>
      </c>
      <c r="D114" s="35" t="s">
        <v>568</v>
      </c>
      <c r="E114" s="70">
        <v>0.3611</v>
      </c>
      <c r="F114" s="84" t="str">
        <f t="shared" si="4"/>
        <v>Diversified Pacific/Asia</v>
      </c>
      <c r="G114" s="72">
        <v>7.0E-4</v>
      </c>
      <c r="H114" s="73">
        <v>0.1623</v>
      </c>
      <c r="I114" s="73">
        <v>0.1367</v>
      </c>
      <c r="J114" s="73">
        <v>0.1435</v>
      </c>
      <c r="K114" s="73">
        <v>0.3303</v>
      </c>
      <c r="L114" s="73">
        <v>0.3109</v>
      </c>
      <c r="M114" s="73">
        <v>0.4804</v>
      </c>
      <c r="N114" s="74">
        <v>0.3534</v>
      </c>
      <c r="O114" s="73">
        <v>0.3109</v>
      </c>
      <c r="P114" s="74">
        <v>1.55</v>
      </c>
      <c r="Q114" s="75">
        <v>-389.978042</v>
      </c>
      <c r="R114" s="77">
        <v>2376.0</v>
      </c>
      <c r="S114" s="75">
        <v>7415.844754</v>
      </c>
      <c r="T114" s="72">
        <v>0.0</v>
      </c>
      <c r="U114" s="72">
        <v>0.0287</v>
      </c>
      <c r="V114" s="35" t="s">
        <v>145</v>
      </c>
      <c r="W114" s="35">
        <v>30.0</v>
      </c>
      <c r="X114" s="35">
        <v>38.0</v>
      </c>
      <c r="Y114" s="72">
        <v>0.0104</v>
      </c>
      <c r="Z114" s="35">
        <v>0.97</v>
      </c>
      <c r="AA114" s="35" t="s">
        <v>404</v>
      </c>
      <c r="AB114" s="35" t="s">
        <v>497</v>
      </c>
      <c r="AC114" s="35">
        <v>14.92</v>
      </c>
      <c r="AD114" s="78">
        <v>38415.0</v>
      </c>
      <c r="AE114" s="35">
        <v>9.35</v>
      </c>
      <c r="AF114" s="35">
        <v>0.36</v>
      </c>
      <c r="AG114" s="78">
        <v>45828.0</v>
      </c>
      <c r="AH114" s="35">
        <v>0.1844</v>
      </c>
      <c r="AI114" s="35" t="s">
        <v>91</v>
      </c>
      <c r="AJ114" s="35" t="s">
        <v>92</v>
      </c>
      <c r="AK114" s="35" t="s">
        <v>558</v>
      </c>
      <c r="AL114" s="35">
        <v>2070.0</v>
      </c>
      <c r="AM114" s="35" t="s">
        <v>94</v>
      </c>
      <c r="AN114" s="35" t="s">
        <v>94</v>
      </c>
      <c r="AO114" s="35" t="s">
        <v>94</v>
      </c>
      <c r="AP114" s="35" t="s">
        <v>94</v>
      </c>
      <c r="AQ114" s="35" t="s">
        <v>94</v>
      </c>
      <c r="AR114" s="35" t="s">
        <v>94</v>
      </c>
      <c r="AS114" s="35" t="s">
        <v>94</v>
      </c>
      <c r="AT114" s="89" t="s">
        <v>569</v>
      </c>
      <c r="AU114" s="35" t="s">
        <v>560</v>
      </c>
      <c r="AV114" s="35" t="s">
        <v>100</v>
      </c>
      <c r="AW114" s="35" t="s">
        <v>561</v>
      </c>
      <c r="AX114" s="91"/>
    </row>
    <row r="115">
      <c r="A115" s="35">
        <v>111.0</v>
      </c>
      <c r="B115" s="66" t="s">
        <v>570</v>
      </c>
      <c r="C115" s="81" t="str">
        <f t="shared" si="3"/>
        <v>View</v>
      </c>
      <c r="D115" s="35" t="s">
        <v>571</v>
      </c>
      <c r="E115" s="70">
        <v>0.0491</v>
      </c>
      <c r="F115" s="84" t="str">
        <f t="shared" si="4"/>
        <v>Diversified Pacific/Asia</v>
      </c>
      <c r="G115" s="72">
        <v>0.0125</v>
      </c>
      <c r="H115" s="73">
        <v>0.0866</v>
      </c>
      <c r="I115" s="73">
        <v>0.0794</v>
      </c>
      <c r="J115" s="73">
        <v>0.1008</v>
      </c>
      <c r="K115" s="73">
        <v>0.1588</v>
      </c>
      <c r="L115" s="73">
        <v>0.5733</v>
      </c>
      <c r="M115" s="73">
        <v>-0.0602</v>
      </c>
      <c r="N115" s="74">
        <v>-0.1822</v>
      </c>
      <c r="O115" s="73">
        <v>0.5733</v>
      </c>
      <c r="P115" s="74">
        <v>-0.08</v>
      </c>
      <c r="Q115" s="75">
        <v>-42.434061</v>
      </c>
      <c r="R115" s="77">
        <v>74.0</v>
      </c>
      <c r="S115" s="75">
        <v>208.271598</v>
      </c>
      <c r="T115" s="72">
        <v>0.0</v>
      </c>
      <c r="U115" s="72">
        <v>0.0217</v>
      </c>
      <c r="V115" s="35" t="s">
        <v>107</v>
      </c>
      <c r="W115" s="35">
        <v>100.0</v>
      </c>
      <c r="X115" s="35">
        <v>75.0</v>
      </c>
      <c r="Y115" s="72">
        <v>0.0114</v>
      </c>
      <c r="Z115" s="35">
        <v>0.93</v>
      </c>
      <c r="AA115" s="35" t="s">
        <v>404</v>
      </c>
      <c r="AB115" s="35" t="s">
        <v>572</v>
      </c>
      <c r="AC115" s="35">
        <v>19.0</v>
      </c>
      <c r="AD115" s="78">
        <v>37925.0</v>
      </c>
      <c r="AE115" s="35">
        <v>4.84</v>
      </c>
      <c r="AF115" s="35">
        <v>1.53</v>
      </c>
      <c r="AG115" s="78">
        <v>45644.0</v>
      </c>
      <c r="AH115" s="35">
        <v>0.5288</v>
      </c>
      <c r="AI115" s="35" t="s">
        <v>140</v>
      </c>
      <c r="AJ115" s="35"/>
      <c r="AK115" s="35" t="s">
        <v>558</v>
      </c>
      <c r="AL115" s="35">
        <v>2070.0</v>
      </c>
      <c r="AM115" s="35" t="s">
        <v>94</v>
      </c>
      <c r="AN115" s="35" t="s">
        <v>94</v>
      </c>
      <c r="AO115" s="35" t="s">
        <v>94</v>
      </c>
      <c r="AP115" s="35" t="s">
        <v>94</v>
      </c>
      <c r="AQ115" s="35" t="s">
        <v>94</v>
      </c>
      <c r="AR115" s="35" t="s">
        <v>94</v>
      </c>
      <c r="AS115" s="35" t="s">
        <v>94</v>
      </c>
      <c r="AT115" s="89" t="s">
        <v>573</v>
      </c>
      <c r="AU115" s="35" t="s">
        <v>560</v>
      </c>
      <c r="AV115" s="35" t="s">
        <v>100</v>
      </c>
      <c r="AW115" s="35" t="s">
        <v>561</v>
      </c>
      <c r="AX115" s="91"/>
    </row>
    <row r="116">
      <c r="A116" s="35">
        <v>112.0</v>
      </c>
      <c r="B116" s="66" t="s">
        <v>574</v>
      </c>
      <c r="C116" s="81" t="str">
        <f t="shared" si="3"/>
        <v>View</v>
      </c>
      <c r="D116" s="35" t="s">
        <v>575</v>
      </c>
      <c r="E116" s="70">
        <v>0.5675</v>
      </c>
      <c r="F116" s="84" t="str">
        <f t="shared" si="4"/>
        <v>Pacific/Asia ex-Japan Stk</v>
      </c>
      <c r="G116" s="72">
        <v>0.0095</v>
      </c>
      <c r="H116" s="73">
        <v>0.1876</v>
      </c>
      <c r="I116" s="73">
        <v>0.1937</v>
      </c>
      <c r="J116" s="73">
        <v>0.3123</v>
      </c>
      <c r="K116" s="73">
        <v>0.5589</v>
      </c>
      <c r="L116" s="73">
        <v>0.5758</v>
      </c>
      <c r="M116" s="73">
        <v>0.301</v>
      </c>
      <c r="N116" s="74">
        <v>0.122</v>
      </c>
      <c r="O116" s="73">
        <v>0.5758</v>
      </c>
      <c r="P116" s="74">
        <v>0.56</v>
      </c>
      <c r="Q116" s="75">
        <v>1.094182</v>
      </c>
      <c r="R116" s="77">
        <v>139.0</v>
      </c>
      <c r="S116" s="75">
        <v>506.178346</v>
      </c>
      <c r="T116" s="72">
        <v>0.0</v>
      </c>
      <c r="U116" s="72">
        <v>0.0012</v>
      </c>
      <c r="V116" s="35" t="s">
        <v>107</v>
      </c>
      <c r="W116" s="35">
        <v>6.0</v>
      </c>
      <c r="X116" s="35">
        <v>1.0</v>
      </c>
      <c r="Y116" s="72">
        <v>0.0123</v>
      </c>
      <c r="Z116" s="35">
        <v>0.98</v>
      </c>
      <c r="AA116" s="35" t="s">
        <v>404</v>
      </c>
      <c r="AB116" s="35" t="s">
        <v>576</v>
      </c>
      <c r="AC116" s="35">
        <v>24.53</v>
      </c>
      <c r="AD116" s="78">
        <v>36326.0</v>
      </c>
      <c r="AE116" s="35">
        <v>6.09</v>
      </c>
      <c r="AF116" s="35">
        <v>6.09</v>
      </c>
      <c r="AG116" s="78">
        <v>44806.0</v>
      </c>
      <c r="AH116" s="35" t="s">
        <v>94</v>
      </c>
      <c r="AI116" s="35" t="s">
        <v>140</v>
      </c>
      <c r="AJ116" s="35"/>
      <c r="AK116" s="35" t="s">
        <v>406</v>
      </c>
      <c r="AL116" s="35">
        <v>2080.0</v>
      </c>
      <c r="AM116" s="35" t="s">
        <v>94</v>
      </c>
      <c r="AN116" s="35" t="s">
        <v>94</v>
      </c>
      <c r="AO116" s="35" t="s">
        <v>94</v>
      </c>
      <c r="AP116" s="35" t="s">
        <v>94</v>
      </c>
      <c r="AQ116" s="35" t="s">
        <v>94</v>
      </c>
      <c r="AR116" s="35" t="s">
        <v>94</v>
      </c>
      <c r="AS116" s="35" t="s">
        <v>94</v>
      </c>
      <c r="AT116" s="89" t="s">
        <v>577</v>
      </c>
      <c r="AU116" s="35" t="s">
        <v>578</v>
      </c>
      <c r="AV116" s="35" t="s">
        <v>100</v>
      </c>
      <c r="AW116" s="35" t="s">
        <v>579</v>
      </c>
      <c r="AX116" s="91"/>
    </row>
    <row r="117">
      <c r="A117" s="35">
        <v>113.0</v>
      </c>
      <c r="B117" s="66" t="s">
        <v>580</v>
      </c>
      <c r="C117" s="81" t="str">
        <f t="shared" si="3"/>
        <v>View</v>
      </c>
      <c r="D117" s="35" t="s">
        <v>581</v>
      </c>
      <c r="E117" s="70">
        <v>0.5585</v>
      </c>
      <c r="F117" s="84" t="str">
        <f t="shared" si="4"/>
        <v>Pacific/Asia ex-Japan Stk</v>
      </c>
      <c r="G117" s="72">
        <v>0.0065</v>
      </c>
      <c r="H117" s="73">
        <v>0.1852</v>
      </c>
      <c r="I117" s="73">
        <v>0.1918</v>
      </c>
      <c r="J117" s="73">
        <v>0.3137</v>
      </c>
      <c r="K117" s="73">
        <v>0.5552</v>
      </c>
      <c r="L117" s="73">
        <v>0.5794</v>
      </c>
      <c r="M117" s="73">
        <v>0.291</v>
      </c>
      <c r="N117" s="74">
        <v>0.1149</v>
      </c>
      <c r="O117" s="73">
        <v>0.5794</v>
      </c>
      <c r="P117" s="74">
        <v>0.54</v>
      </c>
      <c r="Q117" s="75">
        <v>44.959763</v>
      </c>
      <c r="R117" s="77">
        <v>141.0</v>
      </c>
      <c r="S117" s="75">
        <v>1206.390605</v>
      </c>
      <c r="T117" s="72">
        <v>0.0</v>
      </c>
      <c r="U117" s="72">
        <v>5.0E-4</v>
      </c>
      <c r="V117" s="35" t="s">
        <v>107</v>
      </c>
      <c r="W117" s="35">
        <v>5.0</v>
      </c>
      <c r="X117" s="35">
        <v>6.0</v>
      </c>
      <c r="Y117" s="72">
        <v>0.0124</v>
      </c>
      <c r="Z117" s="35">
        <v>0.98</v>
      </c>
      <c r="AA117" s="35" t="s">
        <v>404</v>
      </c>
      <c r="AB117" s="35" t="s">
        <v>576</v>
      </c>
      <c r="AC117" s="35">
        <v>24.62</v>
      </c>
      <c r="AD117" s="78">
        <v>34078.0</v>
      </c>
      <c r="AE117" s="35">
        <v>6.09</v>
      </c>
      <c r="AF117" s="35">
        <v>6.09</v>
      </c>
      <c r="AG117" s="78">
        <v>45261.0</v>
      </c>
      <c r="AH117" s="35" t="s">
        <v>94</v>
      </c>
      <c r="AI117" s="35" t="s">
        <v>140</v>
      </c>
      <c r="AJ117" s="35"/>
      <c r="AK117" s="35" t="s">
        <v>406</v>
      </c>
      <c r="AL117" s="35">
        <v>2080.0</v>
      </c>
      <c r="AM117" s="35" t="s">
        <v>94</v>
      </c>
      <c r="AN117" s="35" t="s">
        <v>94</v>
      </c>
      <c r="AO117" s="35" t="s">
        <v>94</v>
      </c>
      <c r="AP117" s="35" t="s">
        <v>94</v>
      </c>
      <c r="AQ117" s="35" t="s">
        <v>94</v>
      </c>
      <c r="AR117" s="35" t="s">
        <v>94</v>
      </c>
      <c r="AS117" s="35" t="s">
        <v>94</v>
      </c>
      <c r="AT117" s="89" t="s">
        <v>582</v>
      </c>
      <c r="AU117" s="35" t="s">
        <v>578</v>
      </c>
      <c r="AV117" s="35" t="s">
        <v>100</v>
      </c>
      <c r="AW117" s="35" t="s">
        <v>579</v>
      </c>
      <c r="AX117" s="91"/>
    </row>
    <row r="118">
      <c r="A118" s="35">
        <v>114.0</v>
      </c>
      <c r="B118" s="66" t="s">
        <v>583</v>
      </c>
      <c r="C118" s="81" t="str">
        <f t="shared" si="3"/>
        <v>View</v>
      </c>
      <c r="D118" s="35" t="s">
        <v>584</v>
      </c>
      <c r="E118" s="70">
        <v>0.3892</v>
      </c>
      <c r="F118" s="84" t="str">
        <f t="shared" si="4"/>
        <v>Pacific/Asia ex-Japan Stk</v>
      </c>
      <c r="G118" s="72">
        <v>0.005</v>
      </c>
      <c r="H118" s="73">
        <v>0.2205</v>
      </c>
      <c r="I118" s="73">
        <v>0.1848</v>
      </c>
      <c r="J118" s="73">
        <v>0.2966</v>
      </c>
      <c r="K118" s="73">
        <v>0.4944</v>
      </c>
      <c r="L118" s="73">
        <v>0.5443</v>
      </c>
      <c r="M118" s="73">
        <v>0.3214</v>
      </c>
      <c r="N118" s="74">
        <v>0.1352</v>
      </c>
      <c r="O118" s="73">
        <v>0.5443</v>
      </c>
      <c r="P118" s="74">
        <v>0.63</v>
      </c>
      <c r="Q118" s="75">
        <v>-18.236529</v>
      </c>
      <c r="R118" s="77">
        <v>81.0</v>
      </c>
      <c r="S118" s="75">
        <v>826.48547</v>
      </c>
      <c r="T118" s="72">
        <v>0.0159</v>
      </c>
      <c r="U118" s="72">
        <v>0.0284</v>
      </c>
      <c r="V118" s="35" t="s">
        <v>107</v>
      </c>
      <c r="W118" s="35">
        <v>22.0</v>
      </c>
      <c r="X118" s="35">
        <v>13.0</v>
      </c>
      <c r="Y118" s="72">
        <v>0.0152</v>
      </c>
      <c r="Z118" s="35">
        <v>1.09</v>
      </c>
      <c r="AA118" s="35" t="s">
        <v>404</v>
      </c>
      <c r="AB118" s="35" t="s">
        <v>585</v>
      </c>
      <c r="AC118" s="35">
        <v>13.29</v>
      </c>
      <c r="AD118" s="78">
        <v>39399.0</v>
      </c>
      <c r="AE118" s="35">
        <v>12.51</v>
      </c>
      <c r="AF118" s="35">
        <v>0.25</v>
      </c>
      <c r="AG118" s="78">
        <v>45824.0</v>
      </c>
      <c r="AH118" s="35">
        <v>0.816</v>
      </c>
      <c r="AI118" s="35" t="s">
        <v>121</v>
      </c>
      <c r="AJ118" s="35" t="s">
        <v>365</v>
      </c>
      <c r="AK118" s="35" t="s">
        <v>406</v>
      </c>
      <c r="AL118" s="35">
        <v>2080.0</v>
      </c>
      <c r="AM118" s="35" t="s">
        <v>94</v>
      </c>
      <c r="AN118" s="35" t="s">
        <v>94</v>
      </c>
      <c r="AO118" s="35" t="s">
        <v>94</v>
      </c>
      <c r="AP118" s="35" t="s">
        <v>94</v>
      </c>
      <c r="AQ118" s="35" t="s">
        <v>94</v>
      </c>
      <c r="AR118" s="35" t="s">
        <v>94</v>
      </c>
      <c r="AS118" s="35" t="s">
        <v>94</v>
      </c>
      <c r="AT118" s="89" t="s">
        <v>586</v>
      </c>
      <c r="AU118" s="35" t="s">
        <v>578</v>
      </c>
      <c r="AV118" s="35" t="s">
        <v>100</v>
      </c>
      <c r="AW118" s="35" t="s">
        <v>579</v>
      </c>
      <c r="AX118" s="91"/>
    </row>
    <row r="119">
      <c r="A119" s="35">
        <v>115.0</v>
      </c>
      <c r="B119" s="66" t="s">
        <v>587</v>
      </c>
      <c r="C119" s="81" t="str">
        <f t="shared" si="3"/>
        <v>View</v>
      </c>
      <c r="D119" s="35" t="s">
        <v>588</v>
      </c>
      <c r="E119" s="70">
        <v>0.3631</v>
      </c>
      <c r="F119" s="84" t="str">
        <f t="shared" si="4"/>
        <v>Pacific/Asia ex-Japan Stk</v>
      </c>
      <c r="G119" s="72">
        <v>0.0049</v>
      </c>
      <c r="H119" s="73">
        <v>0.1095</v>
      </c>
      <c r="I119" s="73">
        <v>0.1127</v>
      </c>
      <c r="J119" s="73">
        <v>0.1803</v>
      </c>
      <c r="K119" s="73">
        <v>0.3647</v>
      </c>
      <c r="L119" s="73">
        <v>0.4017</v>
      </c>
      <c r="M119" s="73">
        <v>0.3205</v>
      </c>
      <c r="N119" s="74">
        <v>0.1753</v>
      </c>
      <c r="O119" s="73">
        <v>0.4017</v>
      </c>
      <c r="P119" s="74">
        <v>0.82</v>
      </c>
      <c r="Q119" s="75">
        <v>-26.152628</v>
      </c>
      <c r="R119" s="77">
        <v>1304.0</v>
      </c>
      <c r="S119" s="75">
        <v>363.663005</v>
      </c>
      <c r="T119" s="72">
        <v>0.0151</v>
      </c>
      <c r="U119" s="72">
        <v>0.0192</v>
      </c>
      <c r="V119" s="35" t="s">
        <v>107</v>
      </c>
      <c r="W119" s="35">
        <v>70.0</v>
      </c>
      <c r="X119" s="35">
        <v>32.0</v>
      </c>
      <c r="Y119" s="72">
        <v>0.0109</v>
      </c>
      <c r="Z119" s="35">
        <v>0.78</v>
      </c>
      <c r="AA119" s="35" t="s">
        <v>404</v>
      </c>
      <c r="AB119" s="35" t="s">
        <v>411</v>
      </c>
      <c r="AC119" s="35">
        <v>15.77</v>
      </c>
      <c r="AD119" s="78">
        <v>39161.0</v>
      </c>
      <c r="AE119" s="35">
        <v>10.42</v>
      </c>
      <c r="AF119" s="35">
        <v>8.5</v>
      </c>
      <c r="AG119" s="78">
        <v>45831.0</v>
      </c>
      <c r="AH119" s="35">
        <v>0.8622</v>
      </c>
      <c r="AI119" s="35" t="s">
        <v>121</v>
      </c>
      <c r="AJ119" s="35" t="s">
        <v>92</v>
      </c>
      <c r="AK119" s="35" t="s">
        <v>406</v>
      </c>
      <c r="AL119" s="35">
        <v>2080.0</v>
      </c>
      <c r="AM119" s="35" t="s">
        <v>94</v>
      </c>
      <c r="AN119" s="35" t="s">
        <v>94</v>
      </c>
      <c r="AO119" s="35" t="s">
        <v>94</v>
      </c>
      <c r="AP119" s="35" t="s">
        <v>94</v>
      </c>
      <c r="AQ119" s="35" t="s">
        <v>94</v>
      </c>
      <c r="AR119" s="35" t="s">
        <v>94</v>
      </c>
      <c r="AS119" s="35" t="s">
        <v>94</v>
      </c>
      <c r="AT119" s="89" t="s">
        <v>589</v>
      </c>
      <c r="AU119" s="35" t="s">
        <v>578</v>
      </c>
      <c r="AV119" s="35" t="s">
        <v>100</v>
      </c>
      <c r="AW119" s="35" t="s">
        <v>579</v>
      </c>
      <c r="AX119" s="91"/>
    </row>
    <row r="120">
      <c r="A120" s="35">
        <v>116.0</v>
      </c>
      <c r="B120" s="66" t="s">
        <v>590</v>
      </c>
      <c r="C120" s="81" t="str">
        <f t="shared" si="3"/>
        <v>View</v>
      </c>
      <c r="D120" s="35" t="s">
        <v>591</v>
      </c>
      <c r="E120" s="70">
        <v>0.2677</v>
      </c>
      <c r="F120" s="84" t="str">
        <f t="shared" si="4"/>
        <v>Pacific/Asia ex-Japan Stk</v>
      </c>
      <c r="G120" s="72">
        <v>0.0049</v>
      </c>
      <c r="H120" s="73">
        <v>0.1593</v>
      </c>
      <c r="I120" s="73">
        <v>0.1474</v>
      </c>
      <c r="J120" s="73">
        <v>0.1769</v>
      </c>
      <c r="K120" s="73">
        <v>0.3154</v>
      </c>
      <c r="L120" s="73">
        <v>0.4404</v>
      </c>
      <c r="M120" s="73">
        <v>0.2481</v>
      </c>
      <c r="N120" s="74">
        <v>0.1062</v>
      </c>
      <c r="O120" s="73">
        <v>0.4404</v>
      </c>
      <c r="P120" s="74">
        <v>0.6</v>
      </c>
      <c r="Q120" s="75">
        <v>829.086605</v>
      </c>
      <c r="R120" s="77">
        <v>898.0</v>
      </c>
      <c r="S120" s="75">
        <v>1360.256047</v>
      </c>
      <c r="T120" s="72">
        <v>0.0134</v>
      </c>
      <c r="U120" s="72">
        <v>0.0143</v>
      </c>
      <c r="V120" s="35" t="s">
        <v>107</v>
      </c>
      <c r="W120" s="35">
        <v>65.0</v>
      </c>
      <c r="X120" s="35">
        <v>41.0</v>
      </c>
      <c r="Y120" s="72">
        <v>0.0121</v>
      </c>
      <c r="Z120" s="35">
        <v>0.92</v>
      </c>
      <c r="AA120" s="35" t="s">
        <v>404</v>
      </c>
      <c r="AB120" s="35" t="s">
        <v>592</v>
      </c>
      <c r="AC120" s="35">
        <v>14.74</v>
      </c>
      <c r="AD120" s="78">
        <v>40947.0</v>
      </c>
      <c r="AE120" s="35">
        <v>12.51</v>
      </c>
      <c r="AF120" s="35">
        <v>0.25</v>
      </c>
      <c r="AG120" s="78">
        <v>45824.0</v>
      </c>
      <c r="AH120" s="35">
        <v>0.1845</v>
      </c>
      <c r="AI120" s="35" t="s">
        <v>121</v>
      </c>
      <c r="AJ120" s="35" t="s">
        <v>365</v>
      </c>
      <c r="AK120" s="35" t="s">
        <v>406</v>
      </c>
      <c r="AL120" s="35">
        <v>2080.0</v>
      </c>
      <c r="AM120" s="35" t="s">
        <v>94</v>
      </c>
      <c r="AN120" s="35" t="s">
        <v>94</v>
      </c>
      <c r="AO120" s="35" t="s">
        <v>94</v>
      </c>
      <c r="AP120" s="35" t="s">
        <v>94</v>
      </c>
      <c r="AQ120" s="35" t="s">
        <v>94</v>
      </c>
      <c r="AR120" s="35" t="s">
        <v>94</v>
      </c>
      <c r="AS120" s="35" t="s">
        <v>94</v>
      </c>
      <c r="AT120" s="89" t="s">
        <v>593</v>
      </c>
      <c r="AU120" s="35" t="s">
        <v>578</v>
      </c>
      <c r="AV120" s="35" t="s">
        <v>100</v>
      </c>
      <c r="AW120" s="35" t="s">
        <v>579</v>
      </c>
      <c r="AX120" s="91"/>
    </row>
    <row r="121">
      <c r="A121" s="35">
        <v>117.0</v>
      </c>
      <c r="B121" s="66" t="s">
        <v>594</v>
      </c>
      <c r="C121" s="81" t="str">
        <f t="shared" si="3"/>
        <v>View</v>
      </c>
      <c r="D121" s="35" t="s">
        <v>595</v>
      </c>
      <c r="E121" s="70">
        <v>0.2126</v>
      </c>
      <c r="F121" s="84" t="str">
        <f t="shared" si="4"/>
        <v>Pacific/Asia ex-Japan Stk</v>
      </c>
      <c r="G121" s="72">
        <v>0.0129</v>
      </c>
      <c r="H121" s="73">
        <v>0.1546</v>
      </c>
      <c r="I121" s="73">
        <v>0.1466</v>
      </c>
      <c r="J121" s="73">
        <v>0.2176</v>
      </c>
      <c r="K121" s="73">
        <v>0.2876</v>
      </c>
      <c r="L121" s="73">
        <v>0.5659</v>
      </c>
      <c r="M121" s="73">
        <v>0.188</v>
      </c>
      <c r="N121" s="74">
        <v>0.0429</v>
      </c>
      <c r="O121" s="73">
        <v>0.5659</v>
      </c>
      <c r="P121" s="74">
        <v>0.37</v>
      </c>
      <c r="Q121" s="75">
        <v>20.378429</v>
      </c>
      <c r="R121" s="77">
        <v>53.0</v>
      </c>
      <c r="S121" s="75">
        <v>296.860845</v>
      </c>
      <c r="T121" s="72">
        <v>0.0</v>
      </c>
      <c r="U121" s="72">
        <v>0.0</v>
      </c>
      <c r="V121" s="35" t="s">
        <v>107</v>
      </c>
      <c r="W121" s="35">
        <v>35.0</v>
      </c>
      <c r="X121" s="35">
        <v>59.0</v>
      </c>
      <c r="Y121" s="72">
        <v>0.0136</v>
      </c>
      <c r="Z121" s="35">
        <v>0.96</v>
      </c>
      <c r="AA121" s="35" t="s">
        <v>404</v>
      </c>
      <c r="AB121" s="35" t="s">
        <v>576</v>
      </c>
      <c r="AC121" s="35">
        <v>21.09</v>
      </c>
      <c r="AD121" s="78">
        <v>36521.0</v>
      </c>
      <c r="AE121" s="35">
        <v>19.5</v>
      </c>
      <c r="AF121" s="35">
        <v>2.18</v>
      </c>
      <c r="AG121" s="78">
        <v>45274.0</v>
      </c>
      <c r="AH121" s="35" t="s">
        <v>94</v>
      </c>
      <c r="AI121" s="35" t="s">
        <v>140</v>
      </c>
      <c r="AJ121" s="35"/>
      <c r="AK121" s="35" t="s">
        <v>406</v>
      </c>
      <c r="AL121" s="35">
        <v>2080.0</v>
      </c>
      <c r="AM121" s="35" t="s">
        <v>94</v>
      </c>
      <c r="AN121" s="35" t="s">
        <v>94</v>
      </c>
      <c r="AO121" s="35" t="s">
        <v>94</v>
      </c>
      <c r="AP121" s="35" t="s">
        <v>94</v>
      </c>
      <c r="AQ121" s="35" t="s">
        <v>94</v>
      </c>
      <c r="AR121" s="35" t="s">
        <v>94</v>
      </c>
      <c r="AS121" s="35" t="s">
        <v>94</v>
      </c>
      <c r="AT121" s="89" t="s">
        <v>596</v>
      </c>
      <c r="AU121" s="35" t="s">
        <v>578</v>
      </c>
      <c r="AV121" s="35" t="s">
        <v>100</v>
      </c>
      <c r="AW121" s="35" t="s">
        <v>579</v>
      </c>
      <c r="AX121" s="91"/>
    </row>
    <row r="122">
      <c r="A122" s="35">
        <v>118.0</v>
      </c>
      <c r="B122" s="66" t="s">
        <v>597</v>
      </c>
      <c r="C122" s="81" t="str">
        <f t="shared" si="3"/>
        <v>View</v>
      </c>
      <c r="D122" s="35" t="s">
        <v>598</v>
      </c>
      <c r="E122" s="70">
        <v>1.0648</v>
      </c>
      <c r="F122" s="84" t="str">
        <f t="shared" si="4"/>
        <v>Europe Stock</v>
      </c>
      <c r="G122" s="72">
        <v>0.0106</v>
      </c>
      <c r="H122" s="73">
        <v>0.3697</v>
      </c>
      <c r="I122" s="73">
        <v>0.3002</v>
      </c>
      <c r="J122" s="73">
        <v>0.347</v>
      </c>
      <c r="K122" s="73">
        <v>0.8716</v>
      </c>
      <c r="L122" s="73">
        <v>0.3082</v>
      </c>
      <c r="M122" s="73">
        <v>1.1057</v>
      </c>
      <c r="N122" s="74">
        <v>0.7746</v>
      </c>
      <c r="O122" s="73">
        <v>0.3082</v>
      </c>
      <c r="P122" s="74">
        <v>3.56</v>
      </c>
      <c r="Q122" s="75">
        <v>201.231648</v>
      </c>
      <c r="R122" s="77">
        <v>71.0</v>
      </c>
      <c r="S122" s="75">
        <v>698.85897</v>
      </c>
      <c r="T122" s="72">
        <v>0.0</v>
      </c>
      <c r="U122" s="72">
        <v>0.0159</v>
      </c>
      <c r="V122" s="35" t="s">
        <v>107</v>
      </c>
      <c r="W122" s="35">
        <v>4.0</v>
      </c>
      <c r="X122" s="35">
        <v>1.0</v>
      </c>
      <c r="Y122" s="72">
        <v>0.0098</v>
      </c>
      <c r="Z122" s="35">
        <v>1.06</v>
      </c>
      <c r="AA122" s="35" t="s">
        <v>404</v>
      </c>
      <c r="AB122" s="35" t="s">
        <v>599</v>
      </c>
      <c r="AC122" s="35">
        <v>17.36</v>
      </c>
      <c r="AD122" s="78">
        <v>41568.0</v>
      </c>
      <c r="AE122" s="35">
        <v>11.7</v>
      </c>
      <c r="AF122" s="35">
        <v>11.7</v>
      </c>
      <c r="AG122" s="78">
        <v>45653.0</v>
      </c>
      <c r="AH122" s="35">
        <v>0.2847</v>
      </c>
      <c r="AI122" s="35" t="s">
        <v>140</v>
      </c>
      <c r="AJ122" s="35"/>
      <c r="AK122" s="35" t="s">
        <v>600</v>
      </c>
      <c r="AL122" s="35">
        <v>2110.0</v>
      </c>
      <c r="AM122" s="35" t="s">
        <v>94</v>
      </c>
      <c r="AN122" s="35" t="s">
        <v>94</v>
      </c>
      <c r="AO122" s="35" t="s">
        <v>94</v>
      </c>
      <c r="AP122" s="35" t="s">
        <v>94</v>
      </c>
      <c r="AQ122" s="35" t="s">
        <v>94</v>
      </c>
      <c r="AR122" s="35" t="s">
        <v>94</v>
      </c>
      <c r="AS122" s="35" t="s">
        <v>94</v>
      </c>
      <c r="AT122" s="89" t="s">
        <v>601</v>
      </c>
      <c r="AU122" s="35" t="s">
        <v>602</v>
      </c>
      <c r="AV122" s="35" t="s">
        <v>100</v>
      </c>
      <c r="AW122" s="35" t="s">
        <v>603</v>
      </c>
      <c r="AX122" s="91"/>
    </row>
    <row r="123">
      <c r="A123" s="35">
        <v>119.0</v>
      </c>
      <c r="B123" s="66" t="s">
        <v>604</v>
      </c>
      <c r="C123" s="81" t="str">
        <f t="shared" si="3"/>
        <v>View</v>
      </c>
      <c r="D123" s="35" t="s">
        <v>605</v>
      </c>
      <c r="E123" s="70">
        <v>0.7741</v>
      </c>
      <c r="F123" s="84" t="str">
        <f t="shared" si="4"/>
        <v>Europe Stock</v>
      </c>
      <c r="G123" s="72">
        <v>0.0077</v>
      </c>
      <c r="H123" s="73">
        <v>0.2603</v>
      </c>
      <c r="I123" s="73">
        <v>0.1936</v>
      </c>
      <c r="J123" s="73">
        <v>0.2072</v>
      </c>
      <c r="K123" s="73">
        <v>0.6259</v>
      </c>
      <c r="L123" s="73">
        <v>0.3054</v>
      </c>
      <c r="M123" s="73">
        <v>0.8478</v>
      </c>
      <c r="N123" s="74">
        <v>0.5894</v>
      </c>
      <c r="O123" s="73">
        <v>0.3054</v>
      </c>
      <c r="P123" s="74">
        <v>2.8</v>
      </c>
      <c r="Q123" s="75">
        <v>-0.775915</v>
      </c>
      <c r="R123" s="77">
        <v>68.0</v>
      </c>
      <c r="S123" s="75">
        <v>604.080266</v>
      </c>
      <c r="T123" s="72">
        <v>0.0</v>
      </c>
      <c r="U123" s="72">
        <v>0.0335</v>
      </c>
      <c r="V123" s="35" t="s">
        <v>107</v>
      </c>
      <c r="W123" s="35">
        <v>21.0</v>
      </c>
      <c r="X123" s="35">
        <v>17.0</v>
      </c>
      <c r="Y123" s="72">
        <v>0.0101</v>
      </c>
      <c r="Z123" s="35">
        <v>1.12</v>
      </c>
      <c r="AA123" s="35" t="s">
        <v>404</v>
      </c>
      <c r="AB123" s="35" t="s">
        <v>599</v>
      </c>
      <c r="AC123" s="35">
        <v>16.31</v>
      </c>
      <c r="AD123" s="78">
        <v>43374.0</v>
      </c>
      <c r="AE123" s="35">
        <v>18.25</v>
      </c>
      <c r="AF123" s="35">
        <v>1.67</v>
      </c>
      <c r="AG123" s="78">
        <v>45645.0</v>
      </c>
      <c r="AH123" s="35">
        <v>1.2846</v>
      </c>
      <c r="AI123" s="35" t="s">
        <v>140</v>
      </c>
      <c r="AJ123" s="35"/>
      <c r="AK123" s="35" t="s">
        <v>600</v>
      </c>
      <c r="AL123" s="35">
        <v>2110.0</v>
      </c>
      <c r="AM123" s="35" t="s">
        <v>94</v>
      </c>
      <c r="AN123" s="35" t="s">
        <v>94</v>
      </c>
      <c r="AO123" s="35" t="s">
        <v>94</v>
      </c>
      <c r="AP123" s="35" t="s">
        <v>94</v>
      </c>
      <c r="AQ123" s="35" t="s">
        <v>94</v>
      </c>
      <c r="AR123" s="35" t="s">
        <v>94</v>
      </c>
      <c r="AS123" s="35" t="s">
        <v>94</v>
      </c>
      <c r="AT123" s="89" t="s">
        <v>606</v>
      </c>
      <c r="AU123" s="35" t="s">
        <v>602</v>
      </c>
      <c r="AV123" s="35" t="s">
        <v>100</v>
      </c>
      <c r="AW123" s="35" t="s">
        <v>603</v>
      </c>
      <c r="AX123" s="91"/>
    </row>
    <row r="124">
      <c r="A124" s="35">
        <v>120.0</v>
      </c>
      <c r="B124" s="66" t="s">
        <v>607</v>
      </c>
      <c r="C124" s="81" t="str">
        <f t="shared" si="3"/>
        <v>View</v>
      </c>
      <c r="D124" s="35" t="s">
        <v>608</v>
      </c>
      <c r="E124" s="70">
        <v>0.7586</v>
      </c>
      <c r="F124" s="84" t="str">
        <f t="shared" si="4"/>
        <v>Europe Stock</v>
      </c>
      <c r="G124" s="72">
        <v>0.0029</v>
      </c>
      <c r="H124" s="73">
        <v>0.212</v>
      </c>
      <c r="I124" s="73">
        <v>0.1196</v>
      </c>
      <c r="J124" s="73">
        <v>0.1984</v>
      </c>
      <c r="K124" s="73">
        <v>0.7109</v>
      </c>
      <c r="L124" s="73">
        <v>0.3507</v>
      </c>
      <c r="M124" s="73">
        <v>0.813</v>
      </c>
      <c r="N124" s="74">
        <v>0.4949</v>
      </c>
      <c r="O124" s="73">
        <v>0.3507</v>
      </c>
      <c r="P124" s="74">
        <v>2.38</v>
      </c>
      <c r="Q124" s="75">
        <v>914.498131</v>
      </c>
      <c r="R124" s="77">
        <v>55.0</v>
      </c>
      <c r="S124" s="75">
        <v>4592.580998</v>
      </c>
      <c r="T124" s="72">
        <v>0.0216</v>
      </c>
      <c r="U124" s="72">
        <v>0.0255</v>
      </c>
      <c r="V124" s="35" t="s">
        <v>107</v>
      </c>
      <c r="W124" s="35">
        <v>28.0</v>
      </c>
      <c r="X124" s="35">
        <v>7.0</v>
      </c>
      <c r="Y124" s="72">
        <v>0.0121</v>
      </c>
      <c r="Z124" s="35">
        <v>1.32</v>
      </c>
      <c r="AA124" s="35" t="s">
        <v>404</v>
      </c>
      <c r="AB124" s="35" t="s">
        <v>411</v>
      </c>
      <c r="AC124" s="35">
        <v>16.63</v>
      </c>
      <c r="AD124" s="78">
        <v>37544.0</v>
      </c>
      <c r="AE124" s="35">
        <v>10.42</v>
      </c>
      <c r="AF124" s="35">
        <v>8.5</v>
      </c>
      <c r="AG124" s="78">
        <v>45831.0</v>
      </c>
      <c r="AH124" s="35">
        <v>1.0695</v>
      </c>
      <c r="AI124" s="35" t="s">
        <v>91</v>
      </c>
      <c r="AJ124" s="35" t="s">
        <v>92</v>
      </c>
      <c r="AK124" s="35" t="s">
        <v>600</v>
      </c>
      <c r="AL124" s="35">
        <v>2110.0</v>
      </c>
      <c r="AM124" s="35" t="s">
        <v>94</v>
      </c>
      <c r="AN124" s="35" t="s">
        <v>94</v>
      </c>
      <c r="AO124" s="35" t="s">
        <v>94</v>
      </c>
      <c r="AP124" s="35" t="s">
        <v>94</v>
      </c>
      <c r="AQ124" s="35" t="s">
        <v>94</v>
      </c>
      <c r="AR124" s="35" t="s">
        <v>94</v>
      </c>
      <c r="AS124" s="35" t="s">
        <v>94</v>
      </c>
      <c r="AT124" s="89" t="s">
        <v>609</v>
      </c>
      <c r="AU124" s="35" t="s">
        <v>602</v>
      </c>
      <c r="AV124" s="35" t="s">
        <v>100</v>
      </c>
      <c r="AW124" s="35" t="s">
        <v>603</v>
      </c>
      <c r="AX124" s="91"/>
    </row>
    <row r="125">
      <c r="A125" s="35">
        <v>121.0</v>
      </c>
      <c r="B125" s="66" t="s">
        <v>610</v>
      </c>
      <c r="C125" s="81" t="str">
        <f t="shared" si="3"/>
        <v>View</v>
      </c>
      <c r="D125" s="35" t="s">
        <v>611</v>
      </c>
      <c r="E125" s="70">
        <v>0.7544</v>
      </c>
      <c r="F125" s="84" t="str">
        <f t="shared" si="4"/>
        <v>Europe Stock</v>
      </c>
      <c r="G125" s="72">
        <v>0.0053</v>
      </c>
      <c r="H125" s="73">
        <v>0.1272</v>
      </c>
      <c r="I125" s="73">
        <v>0.0512</v>
      </c>
      <c r="J125" s="73">
        <v>0.1668</v>
      </c>
      <c r="K125" s="73">
        <v>0.5577</v>
      </c>
      <c r="L125" s="73">
        <v>0.2276</v>
      </c>
      <c r="M125" s="73">
        <v>0.9807</v>
      </c>
      <c r="N125" s="74">
        <v>0.7805</v>
      </c>
      <c r="O125" s="73">
        <v>0.2276</v>
      </c>
      <c r="P125" s="74">
        <v>4.52</v>
      </c>
      <c r="Q125" s="75">
        <v>288.513204</v>
      </c>
      <c r="R125" s="77">
        <v>23.0</v>
      </c>
      <c r="S125" s="75">
        <v>670.221591</v>
      </c>
      <c r="T125" s="72">
        <v>0.0254</v>
      </c>
      <c r="U125" s="72">
        <v>0.0279</v>
      </c>
      <c r="V125" s="35" t="s">
        <v>107</v>
      </c>
      <c r="W125" s="35">
        <v>41.0</v>
      </c>
      <c r="X125" s="35">
        <v>22.0</v>
      </c>
      <c r="Y125" s="72">
        <v>0.0096</v>
      </c>
      <c r="Z125" s="35">
        <v>0.94</v>
      </c>
      <c r="AA125" s="35" t="s">
        <v>404</v>
      </c>
      <c r="AB125" s="35" t="s">
        <v>411</v>
      </c>
      <c r="AC125" s="35">
        <v>16.28</v>
      </c>
      <c r="AD125" s="78">
        <v>41829.0</v>
      </c>
      <c r="AE125" s="35">
        <v>10.99</v>
      </c>
      <c r="AF125" s="35">
        <v>0.44</v>
      </c>
      <c r="AG125" s="78">
        <v>45840.0</v>
      </c>
      <c r="AH125" s="35">
        <v>0.8603</v>
      </c>
      <c r="AI125" s="35" t="s">
        <v>121</v>
      </c>
      <c r="AJ125" s="35" t="s">
        <v>92</v>
      </c>
      <c r="AK125" s="35" t="s">
        <v>600</v>
      </c>
      <c r="AL125" s="35">
        <v>2110.0</v>
      </c>
      <c r="AM125" s="35" t="s">
        <v>94</v>
      </c>
      <c r="AN125" s="35" t="s">
        <v>94</v>
      </c>
      <c r="AO125" s="35" t="s">
        <v>94</v>
      </c>
      <c r="AP125" s="35" t="s">
        <v>94</v>
      </c>
      <c r="AQ125" s="35" t="s">
        <v>94</v>
      </c>
      <c r="AR125" s="35" t="s">
        <v>94</v>
      </c>
      <c r="AS125" s="35" t="s">
        <v>94</v>
      </c>
      <c r="AT125" s="89" t="s">
        <v>612</v>
      </c>
      <c r="AU125" s="35" t="s">
        <v>602</v>
      </c>
      <c r="AV125" s="35" t="s">
        <v>100</v>
      </c>
      <c r="AW125" s="35" t="s">
        <v>603</v>
      </c>
      <c r="AX125" s="91"/>
    </row>
    <row r="126">
      <c r="A126" s="35">
        <v>122.0</v>
      </c>
      <c r="B126" s="66" t="s">
        <v>613</v>
      </c>
      <c r="C126" s="81" t="str">
        <f t="shared" si="3"/>
        <v>View</v>
      </c>
      <c r="D126" s="35" t="s">
        <v>614</v>
      </c>
      <c r="E126" s="70">
        <v>0.7094</v>
      </c>
      <c r="F126" s="84" t="str">
        <f t="shared" si="4"/>
        <v>Europe Stock</v>
      </c>
      <c r="G126" s="72">
        <v>0.0059</v>
      </c>
      <c r="H126" s="73">
        <v>0.3858</v>
      </c>
      <c r="I126" s="73">
        <v>0.3065</v>
      </c>
      <c r="J126" s="73">
        <v>0.3568</v>
      </c>
      <c r="K126" s="73">
        <v>0.652</v>
      </c>
      <c r="L126" s="73">
        <v>0.3512</v>
      </c>
      <c r="M126" s="73">
        <v>0.9089</v>
      </c>
      <c r="N126" s="74">
        <v>0.5408</v>
      </c>
      <c r="O126" s="73">
        <v>0.3512</v>
      </c>
      <c r="P126" s="74">
        <v>2.61</v>
      </c>
      <c r="Q126" s="75">
        <v>399.372037</v>
      </c>
      <c r="R126" s="77">
        <v>34.0</v>
      </c>
      <c r="S126" s="75">
        <v>613.945722</v>
      </c>
      <c r="T126" s="72">
        <v>0.0403</v>
      </c>
      <c r="U126" s="72">
        <v>0.0483</v>
      </c>
      <c r="V126" s="35" t="s">
        <v>107</v>
      </c>
      <c r="W126" s="35">
        <v>1.0</v>
      </c>
      <c r="X126" s="35">
        <v>10.0</v>
      </c>
      <c r="Y126" s="72">
        <v>0.0112</v>
      </c>
      <c r="Z126" s="35">
        <v>1.22</v>
      </c>
      <c r="AA126" s="35" t="s">
        <v>404</v>
      </c>
      <c r="AB126" s="35" t="s">
        <v>615</v>
      </c>
      <c r="AC126" s="35">
        <v>9.7</v>
      </c>
      <c r="AD126" s="78">
        <v>39321.0</v>
      </c>
      <c r="AE126" s="35">
        <v>17.86</v>
      </c>
      <c r="AF126" s="35">
        <v>4.41</v>
      </c>
      <c r="AG126" s="78">
        <v>45834.0</v>
      </c>
      <c r="AH126" s="35">
        <v>0.2616</v>
      </c>
      <c r="AI126" s="35" t="s">
        <v>91</v>
      </c>
      <c r="AJ126" s="35" t="s">
        <v>92</v>
      </c>
      <c r="AK126" s="35" t="s">
        <v>600</v>
      </c>
      <c r="AL126" s="35">
        <v>2110.0</v>
      </c>
      <c r="AM126" s="35" t="s">
        <v>94</v>
      </c>
      <c r="AN126" s="35" t="s">
        <v>94</v>
      </c>
      <c r="AO126" s="35" t="s">
        <v>94</v>
      </c>
      <c r="AP126" s="35" t="s">
        <v>94</v>
      </c>
      <c r="AQ126" s="35" t="s">
        <v>94</v>
      </c>
      <c r="AR126" s="35" t="s">
        <v>94</v>
      </c>
      <c r="AS126" s="35" t="s">
        <v>94</v>
      </c>
      <c r="AT126" s="89" t="s">
        <v>616</v>
      </c>
      <c r="AU126" s="35" t="s">
        <v>602</v>
      </c>
      <c r="AV126" s="35" t="s">
        <v>100</v>
      </c>
      <c r="AW126" s="35" t="s">
        <v>603</v>
      </c>
      <c r="AX126" s="91"/>
    </row>
    <row r="127">
      <c r="A127" s="35">
        <v>123.0</v>
      </c>
      <c r="B127" s="66" t="s">
        <v>617</v>
      </c>
      <c r="C127" s="81" t="str">
        <f t="shared" si="3"/>
        <v>View</v>
      </c>
      <c r="D127" s="35" t="s">
        <v>618</v>
      </c>
      <c r="E127" s="70">
        <v>0.5685</v>
      </c>
      <c r="F127" s="84" t="str">
        <f t="shared" si="4"/>
        <v>Europe Stock</v>
      </c>
      <c r="G127" s="72">
        <v>0.0063</v>
      </c>
      <c r="H127" s="73">
        <v>0.2477</v>
      </c>
      <c r="I127" s="73">
        <v>0.1695</v>
      </c>
      <c r="J127" s="73">
        <v>0.1961</v>
      </c>
      <c r="K127" s="73">
        <v>0.4832</v>
      </c>
      <c r="L127" s="73">
        <v>0.3792</v>
      </c>
      <c r="M127" s="73">
        <v>0.4968</v>
      </c>
      <c r="N127" s="74">
        <v>0.3276</v>
      </c>
      <c r="O127" s="73">
        <v>0.3792</v>
      </c>
      <c r="P127" s="74">
        <v>1.34</v>
      </c>
      <c r="Q127" s="75">
        <v>190.469826</v>
      </c>
      <c r="R127" s="77">
        <v>101.0</v>
      </c>
      <c r="S127" s="75">
        <v>887.424423</v>
      </c>
      <c r="T127" s="72">
        <v>0.0</v>
      </c>
      <c r="U127" s="72">
        <v>0.0263</v>
      </c>
      <c r="V127" s="35" t="s">
        <v>107</v>
      </c>
      <c r="W127" s="35">
        <v>23.0</v>
      </c>
      <c r="X127" s="35">
        <v>59.0</v>
      </c>
      <c r="Y127" s="72">
        <v>0.0101</v>
      </c>
      <c r="Z127" s="35">
        <v>1.08</v>
      </c>
      <c r="AA127" s="35" t="s">
        <v>404</v>
      </c>
      <c r="AB127" s="35" t="s">
        <v>599</v>
      </c>
      <c r="AC127" s="35">
        <v>21.48</v>
      </c>
      <c r="AD127" s="78">
        <v>31686.0</v>
      </c>
      <c r="AE127" s="35">
        <v>3.73</v>
      </c>
      <c r="AF127" s="35">
        <v>3.73</v>
      </c>
      <c r="AG127" s="78">
        <v>45639.0</v>
      </c>
      <c r="AH127" s="35">
        <v>1.138</v>
      </c>
      <c r="AI127" s="35" t="s">
        <v>140</v>
      </c>
      <c r="AJ127" s="35"/>
      <c r="AK127" s="35" t="s">
        <v>600</v>
      </c>
      <c r="AL127" s="35">
        <v>2110.0</v>
      </c>
      <c r="AM127" s="35" t="s">
        <v>94</v>
      </c>
      <c r="AN127" s="35" t="s">
        <v>94</v>
      </c>
      <c r="AO127" s="35" t="s">
        <v>94</v>
      </c>
      <c r="AP127" s="35" t="s">
        <v>94</v>
      </c>
      <c r="AQ127" s="35" t="s">
        <v>94</v>
      </c>
      <c r="AR127" s="35" t="s">
        <v>94</v>
      </c>
      <c r="AS127" s="35" t="s">
        <v>94</v>
      </c>
      <c r="AT127" s="89" t="s">
        <v>619</v>
      </c>
      <c r="AU127" s="35" t="s">
        <v>602</v>
      </c>
      <c r="AV127" s="35" t="s">
        <v>100</v>
      </c>
      <c r="AW127" s="35" t="s">
        <v>603</v>
      </c>
      <c r="AX127" s="91"/>
    </row>
    <row r="128">
      <c r="A128" s="35">
        <v>124.0</v>
      </c>
      <c r="B128" s="66" t="s">
        <v>600</v>
      </c>
      <c r="C128" s="81" t="str">
        <f t="shared" si="3"/>
        <v>View</v>
      </c>
      <c r="D128" s="35" t="s">
        <v>620</v>
      </c>
      <c r="E128" s="70">
        <v>0.5528</v>
      </c>
      <c r="F128" s="84" t="str">
        <f t="shared" si="4"/>
        <v>Europe Stock</v>
      </c>
      <c r="G128" s="72">
        <v>6.0E-4</v>
      </c>
      <c r="H128" s="73">
        <v>0.2082</v>
      </c>
      <c r="I128" s="73">
        <v>0.1361</v>
      </c>
      <c r="J128" s="73">
        <v>0.1597</v>
      </c>
      <c r="K128" s="73">
        <v>0.4989</v>
      </c>
      <c r="L128" s="73">
        <v>0.3275</v>
      </c>
      <c r="M128" s="73">
        <v>0.6981</v>
      </c>
      <c r="N128" s="74">
        <v>0.4725</v>
      </c>
      <c r="O128" s="73">
        <v>0.3275</v>
      </c>
      <c r="P128" s="74">
        <v>2.16</v>
      </c>
      <c r="Q128" s="75">
        <v>6447.432552</v>
      </c>
      <c r="R128" s="77">
        <v>1242.0</v>
      </c>
      <c r="S128" s="75">
        <v>25799.63372</v>
      </c>
      <c r="T128" s="72">
        <v>0.0</v>
      </c>
      <c r="U128" s="72">
        <v>0.0304</v>
      </c>
      <c r="V128" s="35" t="s">
        <v>145</v>
      </c>
      <c r="W128" s="35">
        <v>47.0</v>
      </c>
      <c r="X128" s="35">
        <v>42.0</v>
      </c>
      <c r="Y128" s="72">
        <v>0.0107</v>
      </c>
      <c r="Z128" s="35">
        <v>1.16</v>
      </c>
      <c r="AA128" s="35" t="s">
        <v>404</v>
      </c>
      <c r="AB128" s="35" t="s">
        <v>497</v>
      </c>
      <c r="AC128" s="35">
        <v>17.06</v>
      </c>
      <c r="AD128" s="78">
        <v>38415.0</v>
      </c>
      <c r="AE128" s="35">
        <v>9.35</v>
      </c>
      <c r="AF128" s="35">
        <v>0.36</v>
      </c>
      <c r="AG128" s="78">
        <v>45828.0</v>
      </c>
      <c r="AH128" s="35">
        <v>1.1065</v>
      </c>
      <c r="AI128" s="35" t="s">
        <v>91</v>
      </c>
      <c r="AJ128" s="35" t="s">
        <v>92</v>
      </c>
      <c r="AK128" s="35" t="s">
        <v>600</v>
      </c>
      <c r="AL128" s="35">
        <v>2110.0</v>
      </c>
      <c r="AM128" s="35" t="s">
        <v>94</v>
      </c>
      <c r="AN128" s="35" t="s">
        <v>94</v>
      </c>
      <c r="AO128" s="35" t="s">
        <v>94</v>
      </c>
      <c r="AP128" s="35" t="s">
        <v>94</v>
      </c>
      <c r="AQ128" s="35" t="s">
        <v>94</v>
      </c>
      <c r="AR128" s="35" t="s">
        <v>94</v>
      </c>
      <c r="AS128" s="35" t="s">
        <v>94</v>
      </c>
      <c r="AT128" s="89" t="s">
        <v>621</v>
      </c>
      <c r="AU128" s="35" t="s">
        <v>602</v>
      </c>
      <c r="AV128" s="35" t="s">
        <v>100</v>
      </c>
      <c r="AW128" s="35" t="s">
        <v>603</v>
      </c>
      <c r="AX128" s="91"/>
    </row>
    <row r="129">
      <c r="A129" s="35">
        <v>125.0</v>
      </c>
      <c r="B129" s="66" t="s">
        <v>622</v>
      </c>
      <c r="C129" s="81" t="str">
        <f t="shared" si="3"/>
        <v>View</v>
      </c>
      <c r="D129" s="35" t="s">
        <v>623</v>
      </c>
      <c r="E129" s="70">
        <v>1.3324</v>
      </c>
      <c r="F129" s="84" t="str">
        <f t="shared" si="4"/>
        <v>Japan Stock</v>
      </c>
      <c r="G129" s="72">
        <v>0.0048</v>
      </c>
      <c r="H129" s="73">
        <v>0.0785</v>
      </c>
      <c r="I129" s="73">
        <v>0.0776</v>
      </c>
      <c r="J129" s="73">
        <v>0.1707</v>
      </c>
      <c r="K129" s="73">
        <v>1.0087</v>
      </c>
      <c r="L129" s="73">
        <v>0.2219</v>
      </c>
      <c r="M129" s="73">
        <v>2.0628</v>
      </c>
      <c r="N129" s="74">
        <v>1.5099</v>
      </c>
      <c r="O129" s="73">
        <v>0.2219</v>
      </c>
      <c r="P129" s="74">
        <v>9.51</v>
      </c>
      <c r="Q129" s="75">
        <v>-552.909642</v>
      </c>
      <c r="R129" s="77">
        <v>435.0</v>
      </c>
      <c r="S129" s="75">
        <v>3621.243607</v>
      </c>
      <c r="T129" s="72">
        <v>0.0256</v>
      </c>
      <c r="U129" s="72">
        <v>0.0371</v>
      </c>
      <c r="V129" s="35" t="s">
        <v>107</v>
      </c>
      <c r="W129" s="35">
        <v>40.0</v>
      </c>
      <c r="X129" s="35">
        <v>1.0</v>
      </c>
      <c r="Y129" s="72">
        <v>0.0123</v>
      </c>
      <c r="Z129" s="35">
        <v>0.43</v>
      </c>
      <c r="AA129" s="35" t="s">
        <v>404</v>
      </c>
      <c r="AB129" s="35" t="s">
        <v>624</v>
      </c>
      <c r="AC129" s="35">
        <v>13.09</v>
      </c>
      <c r="AD129" s="78">
        <v>38884.0</v>
      </c>
      <c r="AE129" s="35">
        <v>4.68</v>
      </c>
      <c r="AF129" s="35">
        <v>4.01</v>
      </c>
      <c r="AG129" s="78">
        <v>45833.0</v>
      </c>
      <c r="AH129" s="35">
        <v>1.34</v>
      </c>
      <c r="AI129" s="35" t="s">
        <v>91</v>
      </c>
      <c r="AJ129" s="35" t="s">
        <v>92</v>
      </c>
      <c r="AK129" s="35" t="s">
        <v>625</v>
      </c>
      <c r="AL129" s="35">
        <v>2120.0</v>
      </c>
      <c r="AM129" s="35" t="s">
        <v>94</v>
      </c>
      <c r="AN129" s="35" t="s">
        <v>94</v>
      </c>
      <c r="AO129" s="35" t="s">
        <v>94</v>
      </c>
      <c r="AP129" s="35" t="s">
        <v>94</v>
      </c>
      <c r="AQ129" s="35" t="s">
        <v>94</v>
      </c>
      <c r="AR129" s="35" t="s">
        <v>94</v>
      </c>
      <c r="AS129" s="35" t="s">
        <v>94</v>
      </c>
      <c r="AT129" s="89" t="s">
        <v>626</v>
      </c>
      <c r="AU129" s="35" t="s">
        <v>627</v>
      </c>
      <c r="AV129" s="35" t="s">
        <v>100</v>
      </c>
      <c r="AW129" s="35" t="s">
        <v>628</v>
      </c>
      <c r="AX129" s="91"/>
    </row>
    <row r="130">
      <c r="A130" s="35">
        <v>126.0</v>
      </c>
      <c r="B130" s="66" t="s">
        <v>629</v>
      </c>
      <c r="C130" s="81" t="str">
        <f t="shared" si="3"/>
        <v>View</v>
      </c>
      <c r="D130" s="35" t="s">
        <v>630</v>
      </c>
      <c r="E130" s="70">
        <v>1.0418</v>
      </c>
      <c r="F130" s="84" t="str">
        <f t="shared" si="4"/>
        <v>Japan Stock</v>
      </c>
      <c r="G130" s="72">
        <v>0.005</v>
      </c>
      <c r="H130" s="73">
        <v>0.0695</v>
      </c>
      <c r="I130" s="73">
        <v>0.0615</v>
      </c>
      <c r="J130" s="73">
        <v>0.1531</v>
      </c>
      <c r="K130" s="73">
        <v>0.7626</v>
      </c>
      <c r="L130" s="73">
        <v>0.209</v>
      </c>
      <c r="M130" s="73">
        <v>1.4056</v>
      </c>
      <c r="N130" s="74">
        <v>1.1157</v>
      </c>
      <c r="O130" s="73">
        <v>0.209</v>
      </c>
      <c r="P130" s="74">
        <v>6.88</v>
      </c>
      <c r="Q130" s="75">
        <v>-9.839399</v>
      </c>
      <c r="R130" s="77">
        <v>27.0</v>
      </c>
      <c r="S130" s="75">
        <v>362.391726</v>
      </c>
      <c r="T130" s="72">
        <v>0.0225</v>
      </c>
      <c r="U130" s="72">
        <v>0.0239</v>
      </c>
      <c r="V130" s="35" t="s">
        <v>107</v>
      </c>
      <c r="W130" s="35">
        <v>52.0</v>
      </c>
      <c r="X130" s="35">
        <v>18.0</v>
      </c>
      <c r="Y130" s="72">
        <v>0.0121</v>
      </c>
      <c r="Z130" s="35">
        <v>0.46</v>
      </c>
      <c r="AA130" s="35" t="s">
        <v>404</v>
      </c>
      <c r="AB130" s="35" t="s">
        <v>411</v>
      </c>
      <c r="AC130" s="35">
        <v>15.34</v>
      </c>
      <c r="AD130" s="78">
        <v>41670.0</v>
      </c>
      <c r="AE130" s="35">
        <v>11.42</v>
      </c>
      <c r="AF130" s="35">
        <v>0.44</v>
      </c>
      <c r="AG130" s="78">
        <v>45840.0</v>
      </c>
      <c r="AH130" s="35">
        <v>0.4293</v>
      </c>
      <c r="AI130" s="35" t="s">
        <v>121</v>
      </c>
      <c r="AJ130" s="35" t="s">
        <v>92</v>
      </c>
      <c r="AK130" s="35" t="s">
        <v>625</v>
      </c>
      <c r="AL130" s="35">
        <v>2120.0</v>
      </c>
      <c r="AM130" s="35" t="s">
        <v>94</v>
      </c>
      <c r="AN130" s="35" t="s">
        <v>94</v>
      </c>
      <c r="AO130" s="35" t="s">
        <v>94</v>
      </c>
      <c r="AP130" s="35" t="s">
        <v>94</v>
      </c>
      <c r="AQ130" s="35" t="s">
        <v>94</v>
      </c>
      <c r="AR130" s="35" t="s">
        <v>94</v>
      </c>
      <c r="AS130" s="35" t="s">
        <v>94</v>
      </c>
      <c r="AT130" s="89" t="s">
        <v>631</v>
      </c>
      <c r="AU130" s="35" t="s">
        <v>627</v>
      </c>
      <c r="AV130" s="35" t="s">
        <v>100</v>
      </c>
      <c r="AW130" s="35" t="s">
        <v>628</v>
      </c>
      <c r="AX130" s="91"/>
    </row>
    <row r="131">
      <c r="A131" s="35">
        <v>127.0</v>
      </c>
      <c r="B131" s="66" t="s">
        <v>632</v>
      </c>
      <c r="C131" s="81" t="str">
        <f t="shared" si="3"/>
        <v>View</v>
      </c>
      <c r="D131" s="35" t="s">
        <v>633</v>
      </c>
      <c r="E131" s="70">
        <v>1.0413</v>
      </c>
      <c r="F131" s="84" t="str">
        <f t="shared" si="4"/>
        <v>Japan Stock</v>
      </c>
      <c r="G131" s="72">
        <v>0.0045</v>
      </c>
      <c r="H131" s="73">
        <v>0.0612</v>
      </c>
      <c r="I131" s="73">
        <v>0.0546</v>
      </c>
      <c r="J131" s="73">
        <v>0.1477</v>
      </c>
      <c r="K131" s="73">
        <v>0.7616</v>
      </c>
      <c r="L131" s="73">
        <v>0.215</v>
      </c>
      <c r="M131" s="73">
        <v>1.3922</v>
      </c>
      <c r="N131" s="74">
        <v>1.1045</v>
      </c>
      <c r="O131" s="73">
        <v>0.215</v>
      </c>
      <c r="P131" s="74">
        <v>6.66</v>
      </c>
      <c r="Q131" s="75">
        <v>-51.790251</v>
      </c>
      <c r="R131" s="77">
        <v>196.0</v>
      </c>
      <c r="S131" s="75">
        <v>380.056654</v>
      </c>
      <c r="T131" s="72">
        <v>0.0187</v>
      </c>
      <c r="U131" s="72">
        <v>0.0341</v>
      </c>
      <c r="V131" s="35" t="s">
        <v>107</v>
      </c>
      <c r="W131" s="35">
        <v>60.0</v>
      </c>
      <c r="X131" s="35">
        <v>14.0</v>
      </c>
      <c r="Y131" s="72">
        <v>0.0121</v>
      </c>
      <c r="Z131" s="35">
        <v>0.46</v>
      </c>
      <c r="AA131" s="35" t="s">
        <v>404</v>
      </c>
      <c r="AB131" s="35" t="s">
        <v>634</v>
      </c>
      <c r="AC131" s="35">
        <v>15.38</v>
      </c>
      <c r="AD131" s="78">
        <v>40703.0</v>
      </c>
      <c r="AE131" s="35">
        <v>8.57</v>
      </c>
      <c r="AF131" s="35">
        <v>0.53</v>
      </c>
      <c r="AG131" s="78">
        <v>45828.0</v>
      </c>
      <c r="AH131" s="35">
        <v>2.642</v>
      </c>
      <c r="AI131" s="35" t="s">
        <v>121</v>
      </c>
      <c r="AJ131" s="35" t="s">
        <v>92</v>
      </c>
      <c r="AK131" s="35" t="s">
        <v>625</v>
      </c>
      <c r="AL131" s="35">
        <v>2120.0</v>
      </c>
      <c r="AM131" s="35" t="s">
        <v>94</v>
      </c>
      <c r="AN131" s="35" t="s">
        <v>94</v>
      </c>
      <c r="AO131" s="35" t="s">
        <v>94</v>
      </c>
      <c r="AP131" s="35" t="s">
        <v>94</v>
      </c>
      <c r="AQ131" s="35" t="s">
        <v>94</v>
      </c>
      <c r="AR131" s="35" t="s">
        <v>94</v>
      </c>
      <c r="AS131" s="35" t="s">
        <v>94</v>
      </c>
      <c r="AT131" s="89" t="s">
        <v>635</v>
      </c>
      <c r="AU131" s="35" t="s">
        <v>627</v>
      </c>
      <c r="AV131" s="35" t="s">
        <v>100</v>
      </c>
      <c r="AW131" s="35" t="s">
        <v>628</v>
      </c>
      <c r="AX131" s="91"/>
    </row>
    <row r="132">
      <c r="A132" s="35">
        <v>128.0</v>
      </c>
      <c r="B132" s="66" t="s">
        <v>636</v>
      </c>
      <c r="C132" s="81" t="str">
        <f t="shared" si="3"/>
        <v>View</v>
      </c>
      <c r="D132" s="35" t="s">
        <v>637</v>
      </c>
      <c r="E132" s="70">
        <v>0.6788</v>
      </c>
      <c r="F132" s="84" t="str">
        <f t="shared" si="4"/>
        <v>Japan Stock</v>
      </c>
      <c r="G132" s="72">
        <v>0.004</v>
      </c>
      <c r="H132" s="73">
        <v>0.1985</v>
      </c>
      <c r="I132" s="73">
        <v>0.181</v>
      </c>
      <c r="J132" s="73">
        <v>0.2074</v>
      </c>
      <c r="K132" s="73">
        <v>0.4723</v>
      </c>
      <c r="L132" s="73">
        <v>0.3145</v>
      </c>
      <c r="M132" s="73">
        <v>0.5648</v>
      </c>
      <c r="N132" s="74">
        <v>0.4462</v>
      </c>
      <c r="O132" s="73">
        <v>0.3145</v>
      </c>
      <c r="P132" s="74">
        <v>1.68</v>
      </c>
      <c r="Q132" s="75">
        <v>-15.256701</v>
      </c>
      <c r="R132" s="77">
        <v>1629.0</v>
      </c>
      <c r="S132" s="75">
        <v>229.436904</v>
      </c>
      <c r="T132" s="72">
        <v>0.0</v>
      </c>
      <c r="U132" s="72">
        <v>0.0263</v>
      </c>
      <c r="V132" s="35" t="s">
        <v>107</v>
      </c>
      <c r="W132" s="35">
        <v>20.0</v>
      </c>
      <c r="X132" s="35">
        <v>42.0</v>
      </c>
      <c r="Y132" s="72">
        <v>0.0099</v>
      </c>
      <c r="Z132" s="35">
        <v>0.7</v>
      </c>
      <c r="AA132" s="35" t="s">
        <v>404</v>
      </c>
      <c r="AB132" s="35" t="s">
        <v>638</v>
      </c>
      <c r="AC132" s="35">
        <v>11.74</v>
      </c>
      <c r="AD132" s="78">
        <v>31443.0</v>
      </c>
      <c r="AE132" s="35">
        <v>15.35</v>
      </c>
      <c r="AF132" s="35">
        <v>0.34</v>
      </c>
      <c r="AG132" s="78">
        <v>45639.0</v>
      </c>
      <c r="AH132" s="35">
        <v>0.7028</v>
      </c>
      <c r="AI132" s="35" t="s">
        <v>140</v>
      </c>
      <c r="AJ132" s="35"/>
      <c r="AK132" s="35" t="s">
        <v>625</v>
      </c>
      <c r="AL132" s="35">
        <v>2120.0</v>
      </c>
      <c r="AM132" s="35" t="s">
        <v>94</v>
      </c>
      <c r="AN132" s="35" t="s">
        <v>94</v>
      </c>
      <c r="AO132" s="35" t="s">
        <v>94</v>
      </c>
      <c r="AP132" s="35" t="s">
        <v>94</v>
      </c>
      <c r="AQ132" s="35" t="s">
        <v>94</v>
      </c>
      <c r="AR132" s="35" t="s">
        <v>94</v>
      </c>
      <c r="AS132" s="35" t="s">
        <v>94</v>
      </c>
      <c r="AT132" s="89" t="s">
        <v>639</v>
      </c>
      <c r="AU132" s="35" t="s">
        <v>627</v>
      </c>
      <c r="AV132" s="35" t="s">
        <v>100</v>
      </c>
      <c r="AW132" s="35" t="s">
        <v>628</v>
      </c>
      <c r="AX132" s="91"/>
    </row>
    <row r="133">
      <c r="A133" s="35">
        <v>129.0</v>
      </c>
      <c r="B133" s="66" t="s">
        <v>640</v>
      </c>
      <c r="C133" s="81" t="str">
        <f t="shared" si="3"/>
        <v>View</v>
      </c>
      <c r="D133" s="35" t="s">
        <v>641</v>
      </c>
      <c r="E133" s="70">
        <v>0.6037</v>
      </c>
      <c r="F133" s="84" t="str">
        <f t="shared" si="4"/>
        <v>Japan Stock</v>
      </c>
      <c r="G133" s="72">
        <v>0.0086</v>
      </c>
      <c r="H133" s="73">
        <v>0.2026</v>
      </c>
      <c r="I133" s="73">
        <v>0.2142</v>
      </c>
      <c r="J133" s="73">
        <v>0.2305</v>
      </c>
      <c r="K133" s="73">
        <v>0.4559</v>
      </c>
      <c r="L133" s="73">
        <v>0.2986</v>
      </c>
      <c r="M133" s="73">
        <v>0.4915</v>
      </c>
      <c r="N133" s="74">
        <v>0.3468</v>
      </c>
      <c r="O133" s="73">
        <v>0.2986</v>
      </c>
      <c r="P133" s="74">
        <v>1.54</v>
      </c>
      <c r="Q133" s="75">
        <v>-57.127948</v>
      </c>
      <c r="R133" s="77">
        <v>87.0</v>
      </c>
      <c r="S133" s="75">
        <v>416.341257</v>
      </c>
      <c r="T133" s="72">
        <v>0.0</v>
      </c>
      <c r="U133" s="72">
        <v>0.0194</v>
      </c>
      <c r="V133" s="35" t="s">
        <v>107</v>
      </c>
      <c r="W133" s="35">
        <v>8.0</v>
      </c>
      <c r="X133" s="35">
        <v>48.0</v>
      </c>
      <c r="Y133" s="72">
        <v>0.0105</v>
      </c>
      <c r="Z133" s="35">
        <v>0.78</v>
      </c>
      <c r="AA133" s="35" t="s">
        <v>404</v>
      </c>
      <c r="AB133" s="35" t="s">
        <v>642</v>
      </c>
      <c r="AC133" s="35">
        <v>13.64</v>
      </c>
      <c r="AD133" s="78">
        <v>35004.0</v>
      </c>
      <c r="AE133" s="35">
        <v>3.39</v>
      </c>
      <c r="AF133" s="35">
        <v>3.39</v>
      </c>
      <c r="AG133" s="78">
        <v>45639.0</v>
      </c>
      <c r="AH133" s="35">
        <v>0.708</v>
      </c>
      <c r="AI133" s="35" t="s">
        <v>140</v>
      </c>
      <c r="AJ133" s="35"/>
      <c r="AK133" s="35" t="s">
        <v>625</v>
      </c>
      <c r="AL133" s="35">
        <v>2120.0</v>
      </c>
      <c r="AM133" s="35" t="s">
        <v>94</v>
      </c>
      <c r="AN133" s="35" t="s">
        <v>94</v>
      </c>
      <c r="AO133" s="35" t="s">
        <v>94</v>
      </c>
      <c r="AP133" s="35" t="s">
        <v>94</v>
      </c>
      <c r="AQ133" s="35" t="s">
        <v>94</v>
      </c>
      <c r="AR133" s="35" t="s">
        <v>94</v>
      </c>
      <c r="AS133" s="35" t="s">
        <v>94</v>
      </c>
      <c r="AT133" s="89" t="s">
        <v>643</v>
      </c>
      <c r="AU133" s="35" t="s">
        <v>627</v>
      </c>
      <c r="AV133" s="35" t="s">
        <v>100</v>
      </c>
      <c r="AW133" s="35" t="s">
        <v>628</v>
      </c>
      <c r="AX133" s="91"/>
    </row>
    <row r="134">
      <c r="A134" s="35">
        <v>130.0</v>
      </c>
      <c r="B134" s="66" t="s">
        <v>644</v>
      </c>
      <c r="C134" s="81" t="str">
        <f t="shared" si="3"/>
        <v>View</v>
      </c>
      <c r="D134" s="35" t="s">
        <v>645</v>
      </c>
      <c r="E134" s="70">
        <v>0.4966</v>
      </c>
      <c r="F134" s="84" t="str">
        <f t="shared" si="4"/>
        <v>Japan Stock</v>
      </c>
      <c r="G134" s="72">
        <v>0.0102</v>
      </c>
      <c r="H134" s="73">
        <v>0.0325</v>
      </c>
      <c r="I134" s="73">
        <v>0.0342</v>
      </c>
      <c r="J134" s="73">
        <v>0.0703</v>
      </c>
      <c r="K134" s="73">
        <v>0.4213</v>
      </c>
      <c r="L134" s="73">
        <v>0.4448</v>
      </c>
      <c r="M134" s="73">
        <v>0.2392</v>
      </c>
      <c r="N134" s="74">
        <v>0.0783</v>
      </c>
      <c r="O134" s="73">
        <v>0.4448</v>
      </c>
      <c r="P134" s="74">
        <v>0.53</v>
      </c>
      <c r="Q134" s="75">
        <v>-12.960435</v>
      </c>
      <c r="R134" s="77">
        <v>32.0</v>
      </c>
      <c r="S134" s="75">
        <v>415.636686</v>
      </c>
      <c r="T134" s="72">
        <v>0.0147</v>
      </c>
      <c r="U134" s="72">
        <v>0.0132</v>
      </c>
      <c r="V134" s="35" t="s">
        <v>107</v>
      </c>
      <c r="W134" s="35">
        <v>98.0</v>
      </c>
      <c r="X134" s="35">
        <v>50.0</v>
      </c>
      <c r="Y134" s="72">
        <v>0.0125</v>
      </c>
      <c r="Z134" s="35">
        <v>0.88</v>
      </c>
      <c r="AA134" s="35" t="s">
        <v>404</v>
      </c>
      <c r="AB134" s="35" t="s">
        <v>646</v>
      </c>
      <c r="AC134" s="35">
        <v>14.85</v>
      </c>
      <c r="AD134" s="78">
        <v>37925.0</v>
      </c>
      <c r="AE134" s="35">
        <v>18.68</v>
      </c>
      <c r="AF134" s="35">
        <v>1.99</v>
      </c>
      <c r="AG134" s="78">
        <v>45653.0</v>
      </c>
      <c r="AH134" s="35">
        <v>0.5897</v>
      </c>
      <c r="AI134" s="35" t="s">
        <v>140</v>
      </c>
      <c r="AJ134" s="35"/>
      <c r="AK134" s="35" t="s">
        <v>625</v>
      </c>
      <c r="AL134" s="35">
        <v>2120.0</v>
      </c>
      <c r="AM134" s="35" t="s">
        <v>94</v>
      </c>
      <c r="AN134" s="35" t="s">
        <v>94</v>
      </c>
      <c r="AO134" s="35" t="s">
        <v>94</v>
      </c>
      <c r="AP134" s="35" t="s">
        <v>94</v>
      </c>
      <c r="AQ134" s="35" t="s">
        <v>94</v>
      </c>
      <c r="AR134" s="35" t="s">
        <v>94</v>
      </c>
      <c r="AS134" s="35" t="s">
        <v>94</v>
      </c>
      <c r="AT134" s="89" t="s">
        <v>647</v>
      </c>
      <c r="AU134" s="35" t="s">
        <v>627</v>
      </c>
      <c r="AV134" s="35" t="s">
        <v>100</v>
      </c>
      <c r="AW134" s="35" t="s">
        <v>628</v>
      </c>
      <c r="AX134" s="91"/>
    </row>
    <row r="135">
      <c r="A135" s="35">
        <v>131.0</v>
      </c>
      <c r="B135" s="66" t="s">
        <v>625</v>
      </c>
      <c r="C135" s="81" t="str">
        <f t="shared" si="3"/>
        <v>View</v>
      </c>
      <c r="D135" s="35" t="s">
        <v>648</v>
      </c>
      <c r="E135" s="70">
        <v>0.4389</v>
      </c>
      <c r="F135" s="84" t="str">
        <f t="shared" si="4"/>
        <v>Japan Stock</v>
      </c>
      <c r="G135" s="72">
        <v>0.005</v>
      </c>
      <c r="H135" s="73">
        <v>0.1128</v>
      </c>
      <c r="I135" s="73">
        <v>0.0931</v>
      </c>
      <c r="J135" s="73">
        <v>0.1227</v>
      </c>
      <c r="K135" s="73">
        <v>0.3751</v>
      </c>
      <c r="L135" s="73">
        <v>0.3313</v>
      </c>
      <c r="M135" s="73">
        <v>0.4894</v>
      </c>
      <c r="N135" s="74">
        <v>0.3433</v>
      </c>
      <c r="O135" s="73">
        <v>0.3313</v>
      </c>
      <c r="P135" s="74">
        <v>1.45</v>
      </c>
      <c r="Q135" s="75">
        <v>331.557017</v>
      </c>
      <c r="R135" s="77">
        <v>192.0</v>
      </c>
      <c r="S135" s="75">
        <v>15235.82777</v>
      </c>
      <c r="T135" s="72">
        <v>0.0156</v>
      </c>
      <c r="U135" s="72">
        <v>0.0224</v>
      </c>
      <c r="V135" s="35" t="s">
        <v>145</v>
      </c>
      <c r="W135" s="35">
        <v>92.0</v>
      </c>
      <c r="X135" s="35">
        <v>90.0</v>
      </c>
      <c r="Y135" s="72">
        <v>0.0113</v>
      </c>
      <c r="Z135" s="35">
        <v>0.83</v>
      </c>
      <c r="AA135" s="35" t="s">
        <v>404</v>
      </c>
      <c r="AB135" s="35" t="s">
        <v>411</v>
      </c>
      <c r="AC135" s="35">
        <v>15.33</v>
      </c>
      <c r="AD135" s="78">
        <v>35136.0</v>
      </c>
      <c r="AE135" s="35">
        <v>12.51</v>
      </c>
      <c r="AF135" s="35">
        <v>0.25</v>
      </c>
      <c r="AG135" s="78">
        <v>45824.0</v>
      </c>
      <c r="AH135" s="35">
        <v>0.5912</v>
      </c>
      <c r="AI135" s="35" t="s">
        <v>121</v>
      </c>
      <c r="AJ135" s="35" t="s">
        <v>92</v>
      </c>
      <c r="AK135" s="35" t="s">
        <v>625</v>
      </c>
      <c r="AL135" s="35">
        <v>2120.0</v>
      </c>
      <c r="AM135" s="35" t="s">
        <v>94</v>
      </c>
      <c r="AN135" s="35" t="s">
        <v>94</v>
      </c>
      <c r="AO135" s="35" t="s">
        <v>94</v>
      </c>
      <c r="AP135" s="35" t="s">
        <v>94</v>
      </c>
      <c r="AQ135" s="35" t="s">
        <v>94</v>
      </c>
      <c r="AR135" s="35" t="s">
        <v>94</v>
      </c>
      <c r="AS135" s="35" t="s">
        <v>94</v>
      </c>
      <c r="AT135" s="89" t="s">
        <v>649</v>
      </c>
      <c r="AU135" s="35" t="s">
        <v>627</v>
      </c>
      <c r="AV135" s="35" t="s">
        <v>100</v>
      </c>
      <c r="AW135" s="35" t="s">
        <v>628</v>
      </c>
      <c r="AX135" s="91"/>
    </row>
    <row r="136">
      <c r="A136" s="35">
        <v>132.0</v>
      </c>
      <c r="B136" s="66" t="s">
        <v>650</v>
      </c>
      <c r="C136" s="81" t="str">
        <f t="shared" si="3"/>
        <v>View</v>
      </c>
      <c r="D136" s="35" t="s">
        <v>651</v>
      </c>
      <c r="E136" s="70">
        <v>0.6004</v>
      </c>
      <c r="F136" s="84" t="str">
        <f t="shared" si="4"/>
        <v>India Equity</v>
      </c>
      <c r="G136" s="72">
        <v>0.0075</v>
      </c>
      <c r="H136" s="73">
        <v>-0.0449</v>
      </c>
      <c r="I136" s="73">
        <v>0.047</v>
      </c>
      <c r="J136" s="73">
        <v>-0.0547</v>
      </c>
      <c r="K136" s="73">
        <v>0.4649</v>
      </c>
      <c r="L136" s="73">
        <v>0.2453</v>
      </c>
      <c r="M136" s="73">
        <v>1.5363</v>
      </c>
      <c r="N136" s="74">
        <v>0.9873</v>
      </c>
      <c r="O136" s="73">
        <v>0.402</v>
      </c>
      <c r="P136" s="74">
        <v>3.84</v>
      </c>
      <c r="Q136" s="75">
        <v>118.30015</v>
      </c>
      <c r="R136" s="77">
        <v>529.0</v>
      </c>
      <c r="S136" s="75">
        <v>906.861127</v>
      </c>
      <c r="T136" s="72">
        <v>-9.0E-4</v>
      </c>
      <c r="U136" s="72">
        <v>0.0073</v>
      </c>
      <c r="V136" s="35" t="s">
        <v>107</v>
      </c>
      <c r="W136" s="35">
        <v>48.0</v>
      </c>
      <c r="X136" s="35">
        <v>1.0</v>
      </c>
      <c r="Y136" s="72">
        <v>0.0111</v>
      </c>
      <c r="Z136" s="35">
        <v>0.49</v>
      </c>
      <c r="AA136" s="35" t="s">
        <v>404</v>
      </c>
      <c r="AB136" s="35" t="s">
        <v>652</v>
      </c>
      <c r="AC136" s="35">
        <v>29.5</v>
      </c>
      <c r="AD136" s="78">
        <v>40947.0</v>
      </c>
      <c r="AE136" s="35">
        <v>12.51</v>
      </c>
      <c r="AF136" s="35">
        <v>0.25</v>
      </c>
      <c r="AG136" s="78">
        <v>45643.0</v>
      </c>
      <c r="AH136" s="35">
        <v>5.2323</v>
      </c>
      <c r="AI136" s="35" t="s">
        <v>121</v>
      </c>
      <c r="AJ136" s="35" t="s">
        <v>134</v>
      </c>
      <c r="AK136" s="35" t="s">
        <v>653</v>
      </c>
      <c r="AL136" s="35">
        <v>2130.0</v>
      </c>
      <c r="AM136" s="35" t="s">
        <v>94</v>
      </c>
      <c r="AN136" s="35" t="s">
        <v>94</v>
      </c>
      <c r="AO136" s="35" t="s">
        <v>94</v>
      </c>
      <c r="AP136" s="35" t="s">
        <v>94</v>
      </c>
      <c r="AQ136" s="35" t="s">
        <v>94</v>
      </c>
      <c r="AR136" s="35" t="s">
        <v>94</v>
      </c>
      <c r="AS136" s="35" t="s">
        <v>94</v>
      </c>
      <c r="AT136" s="89" t="s">
        <v>654</v>
      </c>
      <c r="AU136" s="35" t="s">
        <v>655</v>
      </c>
      <c r="AV136" s="35" t="s">
        <v>100</v>
      </c>
      <c r="AW136" s="35" t="s">
        <v>656</v>
      </c>
      <c r="AX136" s="91"/>
    </row>
    <row r="137">
      <c r="A137" s="35">
        <v>133.0</v>
      </c>
      <c r="B137" s="66" t="s">
        <v>657</v>
      </c>
      <c r="C137" s="81" t="str">
        <f t="shared" si="3"/>
        <v>View</v>
      </c>
      <c r="D137" s="35" t="s">
        <v>658</v>
      </c>
      <c r="E137" s="70">
        <v>0.5386</v>
      </c>
      <c r="F137" s="84" t="str">
        <f t="shared" si="4"/>
        <v>India Equity</v>
      </c>
      <c r="G137" s="72">
        <v>0.0084</v>
      </c>
      <c r="H137" s="73">
        <v>-0.0113</v>
      </c>
      <c r="I137" s="73">
        <v>0.0264</v>
      </c>
      <c r="J137" s="73">
        <v>-0.0925</v>
      </c>
      <c r="K137" s="73">
        <v>0.394</v>
      </c>
      <c r="L137" s="73">
        <v>0.2093</v>
      </c>
      <c r="M137" s="73">
        <v>1.2129</v>
      </c>
      <c r="N137" s="74">
        <v>0.9074</v>
      </c>
      <c r="O137" s="73">
        <v>0.2321</v>
      </c>
      <c r="P137" s="74">
        <v>5.22</v>
      </c>
      <c r="Q137" s="75">
        <v>-101.398118</v>
      </c>
      <c r="R137" s="77">
        <v>408.0</v>
      </c>
      <c r="S137" s="75">
        <v>3041.617952</v>
      </c>
      <c r="T137" s="72">
        <v>0.0049</v>
      </c>
      <c r="U137" s="72">
        <v>0.0027</v>
      </c>
      <c r="V137" s="35" t="s">
        <v>107</v>
      </c>
      <c r="W137" s="35">
        <v>90.0</v>
      </c>
      <c r="X137" s="35">
        <v>14.0</v>
      </c>
      <c r="Y137" s="72">
        <v>0.0096</v>
      </c>
      <c r="Z137" s="35">
        <v>0.64</v>
      </c>
      <c r="AA137" s="35" t="s">
        <v>404</v>
      </c>
      <c r="AB137" s="35" t="s">
        <v>659</v>
      </c>
      <c r="AC137" s="35">
        <v>19.08</v>
      </c>
      <c r="AD137" s="78">
        <v>39500.0</v>
      </c>
      <c r="AE137" s="35">
        <v>4.68</v>
      </c>
      <c r="AF137" s="35">
        <v>4.01</v>
      </c>
      <c r="AG137" s="78">
        <v>45652.0</v>
      </c>
      <c r="AH137" s="35">
        <v>0.1206</v>
      </c>
      <c r="AI137" s="35" t="s">
        <v>91</v>
      </c>
      <c r="AJ137" s="35" t="s">
        <v>92</v>
      </c>
      <c r="AK137" s="35" t="s">
        <v>653</v>
      </c>
      <c r="AL137" s="35">
        <v>2130.0</v>
      </c>
      <c r="AM137" s="35" t="s">
        <v>94</v>
      </c>
      <c r="AN137" s="35" t="s">
        <v>94</v>
      </c>
      <c r="AO137" s="35" t="s">
        <v>94</v>
      </c>
      <c r="AP137" s="35" t="s">
        <v>94</v>
      </c>
      <c r="AQ137" s="35" t="s">
        <v>94</v>
      </c>
      <c r="AR137" s="35" t="s">
        <v>94</v>
      </c>
      <c r="AS137" s="35" t="s">
        <v>94</v>
      </c>
      <c r="AT137" s="89" t="s">
        <v>660</v>
      </c>
      <c r="AU137" s="35" t="s">
        <v>655</v>
      </c>
      <c r="AV137" s="35" t="s">
        <v>100</v>
      </c>
      <c r="AW137" s="35" t="s">
        <v>656</v>
      </c>
      <c r="AX137" s="91"/>
    </row>
    <row r="138">
      <c r="A138" s="35">
        <v>134.0</v>
      </c>
      <c r="B138" s="66" t="s">
        <v>661</v>
      </c>
      <c r="C138" s="81" t="str">
        <f t="shared" si="3"/>
        <v>View</v>
      </c>
      <c r="D138" s="35" t="s">
        <v>662</v>
      </c>
      <c r="E138" s="70">
        <v>0.5021</v>
      </c>
      <c r="F138" s="84" t="str">
        <f t="shared" si="4"/>
        <v>India Equity</v>
      </c>
      <c r="G138" s="72">
        <v>0.0075</v>
      </c>
      <c r="H138" s="73">
        <v>-0.0152</v>
      </c>
      <c r="I138" s="73">
        <v>0.0252</v>
      </c>
      <c r="J138" s="73">
        <v>-0.107</v>
      </c>
      <c r="K138" s="73">
        <v>0.4012</v>
      </c>
      <c r="L138" s="73">
        <v>0.2691</v>
      </c>
      <c r="M138" s="73">
        <v>1.0437</v>
      </c>
      <c r="N138" s="74">
        <v>0.7789</v>
      </c>
      <c r="O138" s="73">
        <v>0.2691</v>
      </c>
      <c r="P138" s="74">
        <v>3.79</v>
      </c>
      <c r="Q138" s="75">
        <v>-39.610615</v>
      </c>
      <c r="R138" s="77">
        <v>32.0</v>
      </c>
      <c r="S138" s="75">
        <v>307.045427</v>
      </c>
      <c r="T138" s="72">
        <v>0.0</v>
      </c>
      <c r="U138" s="72">
        <v>0.0</v>
      </c>
      <c r="V138" s="35" t="s">
        <v>107</v>
      </c>
      <c r="W138" s="35">
        <v>95.0</v>
      </c>
      <c r="X138" s="35">
        <v>7.0</v>
      </c>
      <c r="Y138" s="72">
        <v>0.0091</v>
      </c>
      <c r="Z138" s="35">
        <v>0.56</v>
      </c>
      <c r="AA138" s="35" t="s">
        <v>404</v>
      </c>
      <c r="AB138" s="35" t="s">
        <v>659</v>
      </c>
      <c r="AC138" s="35">
        <v>37.2</v>
      </c>
      <c r="AD138" s="78">
        <v>40765.0</v>
      </c>
      <c r="AE138" s="35">
        <v>8.84</v>
      </c>
      <c r="AF138" s="35">
        <v>3.75</v>
      </c>
      <c r="AG138" s="78">
        <v>45644.0</v>
      </c>
      <c r="AH138" s="35">
        <v>1.8564</v>
      </c>
      <c r="AI138" s="35" t="s">
        <v>140</v>
      </c>
      <c r="AJ138" s="35" t="s">
        <v>92</v>
      </c>
      <c r="AK138" s="35" t="s">
        <v>653</v>
      </c>
      <c r="AL138" s="35">
        <v>2130.0</v>
      </c>
      <c r="AM138" s="35" t="s">
        <v>94</v>
      </c>
      <c r="AN138" s="35" t="s">
        <v>94</v>
      </c>
      <c r="AO138" s="35" t="s">
        <v>94</v>
      </c>
      <c r="AP138" s="35" t="s">
        <v>94</v>
      </c>
      <c r="AQ138" s="35" t="s">
        <v>94</v>
      </c>
      <c r="AR138" s="35" t="s">
        <v>94</v>
      </c>
      <c r="AS138" s="35" t="s">
        <v>94</v>
      </c>
      <c r="AT138" s="89" t="s">
        <v>663</v>
      </c>
      <c r="AU138" s="35" t="s">
        <v>655</v>
      </c>
      <c r="AV138" s="35" t="s">
        <v>100</v>
      </c>
      <c r="AW138" s="35" t="s">
        <v>656</v>
      </c>
      <c r="AX138" s="91"/>
    </row>
    <row r="139">
      <c r="A139" s="35">
        <v>135.0</v>
      </c>
      <c r="B139" s="66" t="s">
        <v>664</v>
      </c>
      <c r="C139" s="81" t="str">
        <f t="shared" si="3"/>
        <v>View</v>
      </c>
      <c r="D139" s="35" t="s">
        <v>665</v>
      </c>
      <c r="E139" s="70">
        <v>0.466</v>
      </c>
      <c r="F139" s="84" t="str">
        <f t="shared" si="4"/>
        <v>India Equity</v>
      </c>
      <c r="G139" s="72">
        <v>0.0148</v>
      </c>
      <c r="H139" s="73">
        <v>-0.0295</v>
      </c>
      <c r="I139" s="73">
        <v>0.0269</v>
      </c>
      <c r="J139" s="73">
        <v>-0.0662</v>
      </c>
      <c r="K139" s="73">
        <v>0.3461</v>
      </c>
      <c r="L139" s="73">
        <v>0.2444</v>
      </c>
      <c r="M139" s="73">
        <v>0.809</v>
      </c>
      <c r="N139" s="74">
        <v>0.6513</v>
      </c>
      <c r="O139" s="73">
        <v>0.2538</v>
      </c>
      <c r="P139" s="74">
        <v>3.19</v>
      </c>
      <c r="Q139" s="75">
        <v>-31.434333</v>
      </c>
      <c r="R139" s="77">
        <v>69.0</v>
      </c>
      <c r="S139" s="75">
        <v>254.272123</v>
      </c>
      <c r="T139" s="72">
        <v>0.0</v>
      </c>
      <c r="U139" s="72">
        <v>0.0194</v>
      </c>
      <c r="V139" s="35" t="s">
        <v>107</v>
      </c>
      <c r="W139" s="35">
        <v>62.0</v>
      </c>
      <c r="X139" s="35">
        <v>38.0</v>
      </c>
      <c r="Y139" s="72">
        <v>0.0082</v>
      </c>
      <c r="Z139" s="35">
        <v>0.54</v>
      </c>
      <c r="AA139" s="35" t="s">
        <v>404</v>
      </c>
      <c r="AB139" s="35" t="s">
        <v>659</v>
      </c>
      <c r="AC139" s="35">
        <v>28.51</v>
      </c>
      <c r="AD139" s="78">
        <v>34456.0</v>
      </c>
      <c r="AE139" s="35">
        <v>0.13</v>
      </c>
      <c r="AF139" s="35">
        <v>0.13</v>
      </c>
      <c r="AG139" s="78">
        <v>45631.0</v>
      </c>
      <c r="AH139" s="35">
        <v>1.6291</v>
      </c>
      <c r="AI139" s="35" t="s">
        <v>140</v>
      </c>
      <c r="AJ139" s="35"/>
      <c r="AK139" s="35" t="s">
        <v>653</v>
      </c>
      <c r="AL139" s="35">
        <v>2130.0</v>
      </c>
      <c r="AM139" s="35" t="s">
        <v>94</v>
      </c>
      <c r="AN139" s="35" t="s">
        <v>94</v>
      </c>
      <c r="AO139" s="35" t="s">
        <v>94</v>
      </c>
      <c r="AP139" s="35" t="s">
        <v>94</v>
      </c>
      <c r="AQ139" s="35" t="s">
        <v>94</v>
      </c>
      <c r="AR139" s="35" t="s">
        <v>94</v>
      </c>
      <c r="AS139" s="35" t="s">
        <v>94</v>
      </c>
      <c r="AT139" s="89" t="s">
        <v>666</v>
      </c>
      <c r="AU139" s="35" t="s">
        <v>655</v>
      </c>
      <c r="AV139" s="35" t="s">
        <v>100</v>
      </c>
      <c r="AW139" s="35" t="s">
        <v>656</v>
      </c>
      <c r="AX139" s="91"/>
    </row>
    <row r="140">
      <c r="A140" s="35">
        <v>136.0</v>
      </c>
      <c r="B140" s="66" t="s">
        <v>667</v>
      </c>
      <c r="C140" s="81" t="str">
        <f t="shared" si="3"/>
        <v>View</v>
      </c>
      <c r="D140" s="35" t="s">
        <v>668</v>
      </c>
      <c r="E140" s="70">
        <v>0.399</v>
      </c>
      <c r="F140" s="84" t="str">
        <f t="shared" si="4"/>
        <v>India Equity</v>
      </c>
      <c r="G140" s="72">
        <v>0.0093</v>
      </c>
      <c r="H140" s="73">
        <v>0.0149</v>
      </c>
      <c r="I140" s="73">
        <v>0.0581</v>
      </c>
      <c r="J140" s="73">
        <v>-0.0155</v>
      </c>
      <c r="K140" s="73">
        <v>0.2973</v>
      </c>
      <c r="L140" s="73">
        <v>0.203</v>
      </c>
      <c r="M140" s="73">
        <v>0.8868</v>
      </c>
      <c r="N140" s="74">
        <v>0.7666</v>
      </c>
      <c r="O140" s="73">
        <v>0.2264</v>
      </c>
      <c r="P140" s="74">
        <v>3.93</v>
      </c>
      <c r="Q140" s="75">
        <v>-0.655705</v>
      </c>
      <c r="R140" s="77">
        <v>42.0</v>
      </c>
      <c r="S140" s="75">
        <v>386.910087</v>
      </c>
      <c r="T140" s="72">
        <v>-0.0013</v>
      </c>
      <c r="U140" s="72">
        <v>0.0041</v>
      </c>
      <c r="V140" s="35" t="s">
        <v>107</v>
      </c>
      <c r="W140" s="35">
        <v>13.0</v>
      </c>
      <c r="X140" s="35">
        <v>56.0</v>
      </c>
      <c r="Y140" s="72">
        <v>0.0083</v>
      </c>
      <c r="Z140" s="35">
        <v>0.5</v>
      </c>
      <c r="AA140" s="35" t="s">
        <v>404</v>
      </c>
      <c r="AB140" s="35" t="s">
        <v>669</v>
      </c>
      <c r="AC140" s="35">
        <v>28.73</v>
      </c>
      <c r="AD140" s="78">
        <v>40588.0</v>
      </c>
      <c r="AE140" s="35">
        <v>14.39</v>
      </c>
      <c r="AF140" s="35">
        <v>1.76</v>
      </c>
      <c r="AG140" s="78">
        <v>45636.0</v>
      </c>
      <c r="AH140" s="35">
        <v>2.6736</v>
      </c>
      <c r="AI140" s="35" t="s">
        <v>140</v>
      </c>
      <c r="AJ140" s="35"/>
      <c r="AK140" s="35" t="s">
        <v>653</v>
      </c>
      <c r="AL140" s="35">
        <v>2130.0</v>
      </c>
      <c r="AM140" s="35" t="s">
        <v>94</v>
      </c>
      <c r="AN140" s="35" t="s">
        <v>94</v>
      </c>
      <c r="AO140" s="35" t="s">
        <v>94</v>
      </c>
      <c r="AP140" s="35" t="s">
        <v>94</v>
      </c>
      <c r="AQ140" s="35" t="s">
        <v>94</v>
      </c>
      <c r="AR140" s="35" t="s">
        <v>94</v>
      </c>
      <c r="AS140" s="35" t="s">
        <v>94</v>
      </c>
      <c r="AT140" s="89" t="s">
        <v>670</v>
      </c>
      <c r="AU140" s="35" t="s">
        <v>655</v>
      </c>
      <c r="AV140" s="35" t="s">
        <v>100</v>
      </c>
      <c r="AW140" s="35" t="s">
        <v>656</v>
      </c>
      <c r="AX140" s="91"/>
    </row>
    <row r="141">
      <c r="A141" s="35">
        <v>137.0</v>
      </c>
      <c r="B141" s="66" t="s">
        <v>671</v>
      </c>
      <c r="C141" s="81" t="str">
        <f t="shared" si="3"/>
        <v>View</v>
      </c>
      <c r="D141" s="35" t="s">
        <v>672</v>
      </c>
      <c r="E141" s="70">
        <v>0.3429</v>
      </c>
      <c r="F141" s="84" t="str">
        <f t="shared" si="4"/>
        <v>India Equity</v>
      </c>
      <c r="G141" s="72">
        <v>0.0122</v>
      </c>
      <c r="H141" s="73">
        <v>-0.0265</v>
      </c>
      <c r="I141" s="73">
        <v>0.0318</v>
      </c>
      <c r="J141" s="73">
        <v>-0.0717</v>
      </c>
      <c r="K141" s="73">
        <v>0.2782</v>
      </c>
      <c r="L141" s="73">
        <v>0.2101</v>
      </c>
      <c r="M141" s="73">
        <v>0.848</v>
      </c>
      <c r="N141" s="74">
        <v>0.7136</v>
      </c>
      <c r="O141" s="73">
        <v>0.241</v>
      </c>
      <c r="P141" s="74">
        <v>3.53</v>
      </c>
      <c r="Q141" s="75">
        <v>-62.453975</v>
      </c>
      <c r="R141" s="77">
        <v>61.0</v>
      </c>
      <c r="S141" s="75">
        <v>748.243097</v>
      </c>
      <c r="T141" s="72">
        <v>0.0</v>
      </c>
      <c r="U141" s="72">
        <v>0.0</v>
      </c>
      <c r="V141" s="35" t="s">
        <v>107</v>
      </c>
      <c r="W141" s="35">
        <v>72.0</v>
      </c>
      <c r="X141" s="35">
        <v>72.0</v>
      </c>
      <c r="Y141" s="72">
        <v>0.009</v>
      </c>
      <c r="Z141" s="35">
        <v>0.5</v>
      </c>
      <c r="AA141" s="35" t="s">
        <v>404</v>
      </c>
      <c r="AB141" s="35" t="s">
        <v>659</v>
      </c>
      <c r="AC141" s="35">
        <v>23.92</v>
      </c>
      <c r="AD141" s="78">
        <v>38656.0</v>
      </c>
      <c r="AE141" s="35">
        <v>7.18</v>
      </c>
      <c r="AF141" s="35">
        <v>1.53</v>
      </c>
      <c r="AG141" s="78">
        <v>45644.0</v>
      </c>
      <c r="AH141" s="35">
        <v>3.807</v>
      </c>
      <c r="AI141" s="35" t="s">
        <v>140</v>
      </c>
      <c r="AJ141" s="35"/>
      <c r="AK141" s="35" t="s">
        <v>653</v>
      </c>
      <c r="AL141" s="35">
        <v>2130.0</v>
      </c>
      <c r="AM141" s="35" t="s">
        <v>94</v>
      </c>
      <c r="AN141" s="35" t="s">
        <v>94</v>
      </c>
      <c r="AO141" s="35" t="s">
        <v>94</v>
      </c>
      <c r="AP141" s="35" t="s">
        <v>94</v>
      </c>
      <c r="AQ141" s="35" t="s">
        <v>94</v>
      </c>
      <c r="AR141" s="35" t="s">
        <v>94</v>
      </c>
      <c r="AS141" s="35" t="s">
        <v>94</v>
      </c>
      <c r="AT141" s="89" t="s">
        <v>673</v>
      </c>
      <c r="AU141" s="35" t="s">
        <v>655</v>
      </c>
      <c r="AV141" s="35" t="s">
        <v>100</v>
      </c>
      <c r="AW141" s="35" t="s">
        <v>656</v>
      </c>
      <c r="AX141" s="91"/>
    </row>
    <row r="142">
      <c r="A142" s="35">
        <v>138.0</v>
      </c>
      <c r="B142" s="66" t="s">
        <v>653</v>
      </c>
      <c r="C142" s="81" t="str">
        <f t="shared" si="3"/>
        <v>View</v>
      </c>
      <c r="D142" s="35" t="s">
        <v>674</v>
      </c>
      <c r="E142" s="70">
        <v>0.227</v>
      </c>
      <c r="F142" s="84" t="str">
        <f t="shared" si="4"/>
        <v>India Equity</v>
      </c>
      <c r="G142" s="72">
        <v>0.0062</v>
      </c>
      <c r="H142" s="73">
        <v>0.0015</v>
      </c>
      <c r="I142" s="73">
        <v>0.0339</v>
      </c>
      <c r="J142" s="73">
        <v>-0.0649</v>
      </c>
      <c r="K142" s="73">
        <v>0.2376</v>
      </c>
      <c r="L142" s="73">
        <v>0.2157</v>
      </c>
      <c r="M142" s="73">
        <v>0.7772</v>
      </c>
      <c r="N142" s="74">
        <v>0.6378</v>
      </c>
      <c r="O142" s="73">
        <v>0.2157</v>
      </c>
      <c r="P142" s="74">
        <v>3.59</v>
      </c>
      <c r="Q142" s="75">
        <v>822.049887</v>
      </c>
      <c r="R142" s="77">
        <v>164.0</v>
      </c>
      <c r="S142" s="75">
        <v>9955.811066</v>
      </c>
      <c r="T142" s="72">
        <v>0.0035</v>
      </c>
      <c r="U142" s="72">
        <v>0.0076</v>
      </c>
      <c r="V142" s="35" t="s">
        <v>145</v>
      </c>
      <c r="W142" s="35">
        <v>60.0</v>
      </c>
      <c r="X142" s="35">
        <v>87.0</v>
      </c>
      <c r="Y142" s="72">
        <v>0.0087</v>
      </c>
      <c r="Z142" s="35">
        <v>0.56</v>
      </c>
      <c r="AA142" s="35" t="s">
        <v>404</v>
      </c>
      <c r="AB142" s="35" t="s">
        <v>659</v>
      </c>
      <c r="AC142" s="35">
        <v>25.29</v>
      </c>
      <c r="AD142" s="78">
        <v>40941.0</v>
      </c>
      <c r="AE142" s="35">
        <v>12.51</v>
      </c>
      <c r="AF142" s="35">
        <v>0.25</v>
      </c>
      <c r="AG142" s="78">
        <v>45643.0</v>
      </c>
      <c r="AH142" s="35">
        <v>0.3994</v>
      </c>
      <c r="AI142" s="35" t="s">
        <v>121</v>
      </c>
      <c r="AJ142" s="35" t="s">
        <v>134</v>
      </c>
      <c r="AK142" s="35" t="s">
        <v>653</v>
      </c>
      <c r="AL142" s="35">
        <v>2130.0</v>
      </c>
      <c r="AM142" s="35" t="s">
        <v>94</v>
      </c>
      <c r="AN142" s="35" t="s">
        <v>94</v>
      </c>
      <c r="AO142" s="35" t="s">
        <v>94</v>
      </c>
      <c r="AP142" s="35" t="s">
        <v>94</v>
      </c>
      <c r="AQ142" s="35" t="s">
        <v>94</v>
      </c>
      <c r="AR142" s="35" t="s">
        <v>94</v>
      </c>
      <c r="AS142" s="35" t="s">
        <v>94</v>
      </c>
      <c r="AT142" s="89" t="s">
        <v>675</v>
      </c>
      <c r="AU142" s="35" t="s">
        <v>655</v>
      </c>
      <c r="AV142" s="35" t="s">
        <v>100</v>
      </c>
      <c r="AW142" s="35" t="s">
        <v>656</v>
      </c>
      <c r="AX142" s="91"/>
    </row>
    <row r="143">
      <c r="A143" s="35">
        <v>139.0</v>
      </c>
      <c r="B143" s="66" t="s">
        <v>676</v>
      </c>
      <c r="C143" s="81" t="str">
        <f t="shared" si="3"/>
        <v>View</v>
      </c>
      <c r="D143" s="35" t="s">
        <v>677</v>
      </c>
      <c r="E143" s="70">
        <v>0.5259</v>
      </c>
      <c r="F143" s="84" t="str">
        <f t="shared" si="4"/>
        <v>China Region</v>
      </c>
      <c r="G143" s="72">
        <v>0.0019</v>
      </c>
      <c r="H143" s="73">
        <v>0.1312</v>
      </c>
      <c r="I143" s="73">
        <v>0.1396</v>
      </c>
      <c r="J143" s="73">
        <v>0.1695</v>
      </c>
      <c r="K143" s="73">
        <v>0.6203</v>
      </c>
      <c r="L143" s="73">
        <v>0.38</v>
      </c>
      <c r="M143" s="73">
        <v>0.942</v>
      </c>
      <c r="N143" s="74">
        <v>0.5265</v>
      </c>
      <c r="O143" s="73">
        <v>0.38</v>
      </c>
      <c r="P143" s="74">
        <v>2.46</v>
      </c>
      <c r="Q143" s="75">
        <v>-169.407087</v>
      </c>
      <c r="R143" s="77">
        <v>132.0</v>
      </c>
      <c r="S143" s="75">
        <v>542.548361</v>
      </c>
      <c r="T143" s="72">
        <v>0.0</v>
      </c>
      <c r="U143" s="72">
        <v>0.0143</v>
      </c>
      <c r="V143" s="35" t="s">
        <v>107</v>
      </c>
      <c r="W143" s="35">
        <v>100.0</v>
      </c>
      <c r="X143" s="35">
        <v>1.0</v>
      </c>
      <c r="Y143" s="72">
        <v>0.0136</v>
      </c>
      <c r="Z143" s="35">
        <v>1.03</v>
      </c>
      <c r="AA143" s="35" t="s">
        <v>404</v>
      </c>
      <c r="AB143" s="35" t="s">
        <v>678</v>
      </c>
      <c r="AC143" s="35">
        <v>16.32</v>
      </c>
      <c r="AD143" s="78">
        <v>43041.0</v>
      </c>
      <c r="AE143" s="35">
        <v>7.67</v>
      </c>
      <c r="AF143" s="35">
        <v>2.92</v>
      </c>
      <c r="AG143" s="78">
        <v>45828.0</v>
      </c>
      <c r="AH143" s="35">
        <v>0.07</v>
      </c>
      <c r="AI143" s="35" t="s">
        <v>121</v>
      </c>
      <c r="AJ143" s="35" t="s">
        <v>92</v>
      </c>
      <c r="AK143" s="35" t="s">
        <v>679</v>
      </c>
      <c r="AL143" s="35">
        <v>2140.0</v>
      </c>
      <c r="AM143" s="35" t="s">
        <v>94</v>
      </c>
      <c r="AN143" s="35" t="s">
        <v>94</v>
      </c>
      <c r="AO143" s="35" t="s">
        <v>94</v>
      </c>
      <c r="AP143" s="35" t="s">
        <v>94</v>
      </c>
      <c r="AQ143" s="35" t="s">
        <v>94</v>
      </c>
      <c r="AR143" s="35" t="s">
        <v>94</v>
      </c>
      <c r="AS143" s="35" t="s">
        <v>94</v>
      </c>
      <c r="AT143" s="89" t="s">
        <v>680</v>
      </c>
      <c r="AU143" s="35" t="s">
        <v>681</v>
      </c>
      <c r="AV143" s="35" t="s">
        <v>100</v>
      </c>
      <c r="AW143" s="35" t="s">
        <v>682</v>
      </c>
      <c r="AX143" s="91"/>
    </row>
    <row r="144">
      <c r="A144" s="35">
        <v>140.0</v>
      </c>
      <c r="B144" s="66" t="s">
        <v>683</v>
      </c>
      <c r="C144" s="81" t="str">
        <f t="shared" si="3"/>
        <v>View</v>
      </c>
      <c r="D144" s="35" t="s">
        <v>684</v>
      </c>
      <c r="E144" s="70">
        <v>0.4982</v>
      </c>
      <c r="F144" s="84" t="str">
        <f t="shared" si="4"/>
        <v>China Region</v>
      </c>
      <c r="G144" s="72">
        <v>0.0059</v>
      </c>
      <c r="H144" s="73">
        <v>0.1281</v>
      </c>
      <c r="I144" s="73">
        <v>0.1349</v>
      </c>
      <c r="J144" s="73">
        <v>0.1654</v>
      </c>
      <c r="K144" s="73">
        <v>0.5933</v>
      </c>
      <c r="L144" s="73">
        <v>0.3888</v>
      </c>
      <c r="M144" s="73">
        <v>0.8832</v>
      </c>
      <c r="N144" s="74">
        <v>0.4967</v>
      </c>
      <c r="O144" s="73">
        <v>0.3888</v>
      </c>
      <c r="P144" s="74">
        <v>2.27</v>
      </c>
      <c r="Q144" s="75">
        <v>255.828266</v>
      </c>
      <c r="R144" s="77">
        <v>99.0</v>
      </c>
      <c r="S144" s="75">
        <v>6136.948296</v>
      </c>
      <c r="T144" s="72">
        <v>0.0182</v>
      </c>
      <c r="U144" s="72">
        <v>0.0207</v>
      </c>
      <c r="V144" s="35" t="s">
        <v>107</v>
      </c>
      <c r="W144" s="35">
        <v>99.0</v>
      </c>
      <c r="X144" s="35">
        <v>3.0</v>
      </c>
      <c r="Y144" s="72">
        <v>0.0137</v>
      </c>
      <c r="Z144" s="35">
        <v>1.03</v>
      </c>
      <c r="AA144" s="35" t="s">
        <v>404</v>
      </c>
      <c r="AB144" s="35" t="s">
        <v>538</v>
      </c>
      <c r="AC144" s="35">
        <v>16.13</v>
      </c>
      <c r="AD144" s="78">
        <v>36697.0</v>
      </c>
      <c r="AE144" s="35">
        <v>12.51</v>
      </c>
      <c r="AF144" s="35">
        <v>0.25</v>
      </c>
      <c r="AG144" s="78">
        <v>45643.0</v>
      </c>
      <c r="AH144" s="35">
        <v>1.7178</v>
      </c>
      <c r="AI144" s="35" t="s">
        <v>140</v>
      </c>
      <c r="AJ144" s="35" t="s">
        <v>92</v>
      </c>
      <c r="AK144" s="35" t="s">
        <v>679</v>
      </c>
      <c r="AL144" s="35">
        <v>2140.0</v>
      </c>
      <c r="AM144" s="35" t="s">
        <v>94</v>
      </c>
      <c r="AN144" s="35" t="s">
        <v>94</v>
      </c>
      <c r="AO144" s="35" t="s">
        <v>94</v>
      </c>
      <c r="AP144" s="35" t="s">
        <v>94</v>
      </c>
      <c r="AQ144" s="35" t="s">
        <v>94</v>
      </c>
      <c r="AR144" s="35" t="s">
        <v>94</v>
      </c>
      <c r="AS144" s="35" t="s">
        <v>94</v>
      </c>
      <c r="AT144" s="89" t="s">
        <v>685</v>
      </c>
      <c r="AU144" s="35" t="s">
        <v>681</v>
      </c>
      <c r="AV144" s="35" t="s">
        <v>100</v>
      </c>
      <c r="AW144" s="35" t="s">
        <v>682</v>
      </c>
      <c r="AX144" s="91"/>
    </row>
    <row r="145">
      <c r="A145" s="35">
        <v>141.0</v>
      </c>
      <c r="B145" s="66" t="s">
        <v>686</v>
      </c>
      <c r="C145" s="81" t="str">
        <f t="shared" si="3"/>
        <v>View</v>
      </c>
      <c r="D145" s="35" t="s">
        <v>687</v>
      </c>
      <c r="E145" s="70">
        <v>0.3139</v>
      </c>
      <c r="F145" s="84" t="str">
        <f t="shared" si="4"/>
        <v>China Region</v>
      </c>
      <c r="G145" s="72">
        <v>0.0091</v>
      </c>
      <c r="H145" s="73">
        <v>0.1749</v>
      </c>
      <c r="I145" s="73">
        <v>0.1535</v>
      </c>
      <c r="J145" s="73">
        <v>0.2995</v>
      </c>
      <c r="K145" s="73">
        <v>0.4221</v>
      </c>
      <c r="L145" s="73">
        <v>0.5829</v>
      </c>
      <c r="M145" s="73">
        <v>0.1474</v>
      </c>
      <c r="N145" s="74">
        <v>0.0085</v>
      </c>
      <c r="O145" s="73">
        <v>0.5829</v>
      </c>
      <c r="P145" s="74">
        <v>0.28</v>
      </c>
      <c r="Q145" s="75">
        <v>1.582262</v>
      </c>
      <c r="R145" s="77">
        <v>79.0</v>
      </c>
      <c r="S145" s="75">
        <v>1304.712839</v>
      </c>
      <c r="T145" s="72">
        <v>0.0</v>
      </c>
      <c r="U145" s="72">
        <v>0.0118</v>
      </c>
      <c r="V145" s="35" t="s">
        <v>107</v>
      </c>
      <c r="W145" s="35">
        <v>67.0</v>
      </c>
      <c r="X145" s="35">
        <v>4.0</v>
      </c>
      <c r="Y145" s="72">
        <v>0.0144</v>
      </c>
      <c r="Z145" s="35">
        <v>0.96</v>
      </c>
      <c r="AA145" s="35" t="s">
        <v>404</v>
      </c>
      <c r="AB145" s="35" t="s">
        <v>688</v>
      </c>
      <c r="AC145" s="35">
        <v>15.28</v>
      </c>
      <c r="AD145" s="78">
        <v>35004.0</v>
      </c>
      <c r="AE145" s="35">
        <v>7.25</v>
      </c>
      <c r="AF145" s="35">
        <v>4.41</v>
      </c>
      <c r="AG145" s="78">
        <v>45639.0</v>
      </c>
      <c r="AH145" s="35">
        <v>0.541</v>
      </c>
      <c r="AI145" s="35" t="s">
        <v>140</v>
      </c>
      <c r="AJ145" s="35"/>
      <c r="AK145" s="35" t="s">
        <v>679</v>
      </c>
      <c r="AL145" s="35">
        <v>2140.0</v>
      </c>
      <c r="AM145" s="35" t="s">
        <v>94</v>
      </c>
      <c r="AN145" s="35" t="s">
        <v>94</v>
      </c>
      <c r="AO145" s="35" t="s">
        <v>94</v>
      </c>
      <c r="AP145" s="35" t="s">
        <v>94</v>
      </c>
      <c r="AQ145" s="35" t="s">
        <v>94</v>
      </c>
      <c r="AR145" s="35" t="s">
        <v>94</v>
      </c>
      <c r="AS145" s="35" t="s">
        <v>94</v>
      </c>
      <c r="AT145" s="89" t="s">
        <v>689</v>
      </c>
      <c r="AU145" s="35" t="s">
        <v>681</v>
      </c>
      <c r="AV145" s="35" t="s">
        <v>100</v>
      </c>
      <c r="AW145" s="35" t="s">
        <v>682</v>
      </c>
      <c r="AX145" s="91"/>
    </row>
    <row r="146">
      <c r="A146" s="35">
        <v>142.0</v>
      </c>
      <c r="B146" s="66" t="s">
        <v>679</v>
      </c>
      <c r="C146" s="81" t="str">
        <f t="shared" si="3"/>
        <v>View</v>
      </c>
      <c r="D146" s="35" t="s">
        <v>690</v>
      </c>
      <c r="E146" s="70">
        <v>0.1835</v>
      </c>
      <c r="F146" s="84" t="str">
        <f t="shared" si="4"/>
        <v>China Region</v>
      </c>
      <c r="G146" s="72">
        <v>0.0074</v>
      </c>
      <c r="H146" s="73">
        <v>0.2267</v>
      </c>
      <c r="I146" s="73">
        <v>0.1709</v>
      </c>
      <c r="J146" s="73">
        <v>0.4965</v>
      </c>
      <c r="K146" s="73">
        <v>0.3438</v>
      </c>
      <c r="L146" s="73">
        <v>0.6079</v>
      </c>
      <c r="M146" s="73">
        <v>0.0073</v>
      </c>
      <c r="N146" s="74">
        <v>-0.083</v>
      </c>
      <c r="O146" s="73">
        <v>0.6079</v>
      </c>
      <c r="P146" s="74">
        <v>0.04</v>
      </c>
      <c r="Q146" s="75">
        <v>-2211.005885</v>
      </c>
      <c r="R146" s="77">
        <v>58.0</v>
      </c>
      <c r="S146" s="75">
        <v>6212.52771</v>
      </c>
      <c r="T146" s="72">
        <v>0.0195</v>
      </c>
      <c r="U146" s="72">
        <v>0.0261</v>
      </c>
      <c r="V146" s="35" t="s">
        <v>145</v>
      </c>
      <c r="W146" s="35">
        <v>4.0</v>
      </c>
      <c r="X146" s="35">
        <v>7.0</v>
      </c>
      <c r="Y146" s="72">
        <v>0.0199</v>
      </c>
      <c r="Z146" s="35">
        <v>0.92</v>
      </c>
      <c r="AA146" s="35" t="s">
        <v>404</v>
      </c>
      <c r="AB146" s="35" t="s">
        <v>691</v>
      </c>
      <c r="AC146" s="35">
        <v>10.13</v>
      </c>
      <c r="AD146" s="78">
        <v>38265.0</v>
      </c>
      <c r="AE146" s="35">
        <v>12.59</v>
      </c>
      <c r="AF146" s="35">
        <v>0.25</v>
      </c>
      <c r="AG146" s="78">
        <v>45824.0</v>
      </c>
      <c r="AH146" s="35">
        <v>0.5088</v>
      </c>
      <c r="AI146" s="35" t="s">
        <v>121</v>
      </c>
      <c r="AJ146" s="35" t="s">
        <v>92</v>
      </c>
      <c r="AK146" s="35" t="s">
        <v>679</v>
      </c>
      <c r="AL146" s="35">
        <v>2140.0</v>
      </c>
      <c r="AM146" s="35" t="s">
        <v>94</v>
      </c>
      <c r="AN146" s="35" t="s">
        <v>94</v>
      </c>
      <c r="AO146" s="35" t="s">
        <v>94</v>
      </c>
      <c r="AP146" s="35" t="s">
        <v>94</v>
      </c>
      <c r="AQ146" s="35" t="s">
        <v>94</v>
      </c>
      <c r="AR146" s="35" t="s">
        <v>94</v>
      </c>
      <c r="AS146" s="35" t="s">
        <v>94</v>
      </c>
      <c r="AT146" s="89" t="s">
        <v>692</v>
      </c>
      <c r="AU146" s="35" t="s">
        <v>681</v>
      </c>
      <c r="AV146" s="35" t="s">
        <v>100</v>
      </c>
      <c r="AW146" s="35" t="s">
        <v>682</v>
      </c>
      <c r="AX146" s="91"/>
    </row>
    <row r="147">
      <c r="A147" s="35">
        <v>143.0</v>
      </c>
      <c r="B147" s="66" t="s">
        <v>693</v>
      </c>
      <c r="C147" s="81" t="str">
        <f t="shared" si="3"/>
        <v>View</v>
      </c>
      <c r="D147" s="35" t="s">
        <v>694</v>
      </c>
      <c r="E147" s="70">
        <v>-0.0307</v>
      </c>
      <c r="F147" s="84" t="str">
        <f t="shared" si="4"/>
        <v>China Region</v>
      </c>
      <c r="G147" s="72">
        <v>0.0125</v>
      </c>
      <c r="H147" s="73">
        <v>0.1555</v>
      </c>
      <c r="I147" s="73">
        <v>0.1344</v>
      </c>
      <c r="J147" s="73">
        <v>0.413</v>
      </c>
      <c r="K147" s="73">
        <v>0.1022</v>
      </c>
      <c r="L147" s="73">
        <v>0.6163</v>
      </c>
      <c r="M147" s="73">
        <v>-0.1561</v>
      </c>
      <c r="N147" s="74">
        <v>-0.1865</v>
      </c>
      <c r="O147" s="73">
        <v>0.6163</v>
      </c>
      <c r="P147" s="74">
        <v>-0.23</v>
      </c>
      <c r="Q147" s="75">
        <v>-10.823239</v>
      </c>
      <c r="R147" s="77">
        <v>72.0</v>
      </c>
      <c r="S147" s="75">
        <v>400.143188</v>
      </c>
      <c r="T147" s="72">
        <v>0.0</v>
      </c>
      <c r="U147" s="72">
        <v>0.0165</v>
      </c>
      <c r="V147" s="35" t="s">
        <v>107</v>
      </c>
      <c r="W147" s="35">
        <v>16.0</v>
      </c>
      <c r="X147" s="35">
        <v>34.0</v>
      </c>
      <c r="Y147" s="72">
        <v>0.0187</v>
      </c>
      <c r="Z147" s="35">
        <v>0.88</v>
      </c>
      <c r="AA147" s="35" t="s">
        <v>404</v>
      </c>
      <c r="AB147" s="35" t="s">
        <v>695</v>
      </c>
      <c r="AC147" s="35">
        <v>11.98</v>
      </c>
      <c r="AD147" s="78">
        <v>35845.0</v>
      </c>
      <c r="AE147" s="35">
        <v>11.18</v>
      </c>
      <c r="AF147" s="35">
        <v>3.18</v>
      </c>
      <c r="AG147" s="78">
        <v>45644.0</v>
      </c>
      <c r="AH147" s="35">
        <v>0.2569</v>
      </c>
      <c r="AI147" s="35" t="s">
        <v>140</v>
      </c>
      <c r="AJ147" s="35"/>
      <c r="AK147" s="35" t="s">
        <v>679</v>
      </c>
      <c r="AL147" s="35">
        <v>2140.0</v>
      </c>
      <c r="AM147" s="35" t="s">
        <v>94</v>
      </c>
      <c r="AN147" s="35" t="s">
        <v>94</v>
      </c>
      <c r="AO147" s="35" t="s">
        <v>94</v>
      </c>
      <c r="AP147" s="35" t="s">
        <v>94</v>
      </c>
      <c r="AQ147" s="35" t="s">
        <v>94</v>
      </c>
      <c r="AR147" s="35" t="s">
        <v>94</v>
      </c>
      <c r="AS147" s="35" t="s">
        <v>94</v>
      </c>
      <c r="AT147" s="89" t="s">
        <v>696</v>
      </c>
      <c r="AU147" s="35" t="s">
        <v>681</v>
      </c>
      <c r="AV147" s="35" t="s">
        <v>100</v>
      </c>
      <c r="AW147" s="35" t="s">
        <v>682</v>
      </c>
      <c r="AX147" s="91"/>
    </row>
    <row r="148">
      <c r="A148" s="35">
        <v>144.0</v>
      </c>
      <c r="B148" s="66" t="s">
        <v>697</v>
      </c>
      <c r="C148" s="81" t="str">
        <f t="shared" si="3"/>
        <v>View</v>
      </c>
      <c r="D148" s="35" t="s">
        <v>698</v>
      </c>
      <c r="E148" s="70">
        <v>0.2432</v>
      </c>
      <c r="F148" s="84" t="str">
        <f t="shared" si="4"/>
        <v>Latin America Stock</v>
      </c>
      <c r="G148" s="72">
        <v>0.0118</v>
      </c>
      <c r="H148" s="73">
        <v>0.2812</v>
      </c>
      <c r="I148" s="73">
        <v>0.173</v>
      </c>
      <c r="J148" s="73">
        <v>0.133</v>
      </c>
      <c r="K148" s="73">
        <v>0.3246</v>
      </c>
      <c r="L148" s="73">
        <v>0.2939</v>
      </c>
      <c r="M148" s="73">
        <v>0.5431</v>
      </c>
      <c r="N148" s="74">
        <v>0.2644</v>
      </c>
      <c r="O148" s="73">
        <v>0.3047</v>
      </c>
      <c r="P148" s="74">
        <v>1.78</v>
      </c>
      <c r="Q148" s="75">
        <v>-11.784279</v>
      </c>
      <c r="R148" s="77">
        <v>60.0</v>
      </c>
      <c r="S148" s="75">
        <v>269.176995</v>
      </c>
      <c r="T148" s="72">
        <v>0.0</v>
      </c>
      <c r="U148" s="72">
        <v>0.0422</v>
      </c>
      <c r="V148" s="35" t="s">
        <v>107</v>
      </c>
      <c r="W148" s="35">
        <v>3.0</v>
      </c>
      <c r="X148" s="35">
        <v>24.0</v>
      </c>
      <c r="Y148" s="72">
        <v>0.0135</v>
      </c>
      <c r="Z148" s="35">
        <v>1.02</v>
      </c>
      <c r="AA148" s="35" t="s">
        <v>404</v>
      </c>
      <c r="AB148" s="35" t="s">
        <v>699</v>
      </c>
      <c r="AC148" s="35">
        <v>10.59</v>
      </c>
      <c r="AD148" s="78">
        <v>33946.0</v>
      </c>
      <c r="AE148" s="35">
        <v>5.13</v>
      </c>
      <c r="AF148" s="35">
        <v>5.13</v>
      </c>
      <c r="AG148" s="78">
        <v>45657.0</v>
      </c>
      <c r="AH148" s="35">
        <v>0.0543</v>
      </c>
      <c r="AI148" s="35" t="s">
        <v>140</v>
      </c>
      <c r="AJ148" s="35"/>
      <c r="AK148" s="35" t="s">
        <v>700</v>
      </c>
      <c r="AL148" s="35">
        <v>2150.0</v>
      </c>
      <c r="AM148" s="35" t="s">
        <v>94</v>
      </c>
      <c r="AN148" s="35" t="s">
        <v>94</v>
      </c>
      <c r="AO148" s="35" t="s">
        <v>94</v>
      </c>
      <c r="AP148" s="35" t="s">
        <v>94</v>
      </c>
      <c r="AQ148" s="35" t="s">
        <v>94</v>
      </c>
      <c r="AR148" s="35" t="s">
        <v>94</v>
      </c>
      <c r="AS148" s="35" t="s">
        <v>94</v>
      </c>
      <c r="AT148" s="89" t="s">
        <v>701</v>
      </c>
      <c r="AU148" s="35" t="s">
        <v>702</v>
      </c>
      <c r="AV148" s="35" t="s">
        <v>100</v>
      </c>
      <c r="AW148" s="35" t="s">
        <v>703</v>
      </c>
      <c r="AX148" s="91"/>
    </row>
    <row r="149">
      <c r="A149" s="35">
        <v>145.0</v>
      </c>
      <c r="B149" s="66" t="s">
        <v>700</v>
      </c>
      <c r="C149" s="81" t="str">
        <f t="shared" si="3"/>
        <v>View</v>
      </c>
      <c r="D149" s="35" t="s">
        <v>704</v>
      </c>
      <c r="E149" s="70">
        <v>0.2432</v>
      </c>
      <c r="F149" s="84" t="str">
        <f t="shared" si="4"/>
        <v>Latin America Stock</v>
      </c>
      <c r="G149" s="72">
        <v>0.0047</v>
      </c>
      <c r="H149" s="73">
        <v>0.2121</v>
      </c>
      <c r="I149" s="73">
        <v>0.1039</v>
      </c>
      <c r="J149" s="73">
        <v>0.0864</v>
      </c>
      <c r="K149" s="73">
        <v>0.3242</v>
      </c>
      <c r="L149" s="73">
        <v>0.2397</v>
      </c>
      <c r="M149" s="73">
        <v>0.498</v>
      </c>
      <c r="N149" s="74">
        <v>0.2319</v>
      </c>
      <c r="O149" s="73">
        <v>0.4366</v>
      </c>
      <c r="P149" s="74">
        <v>1.16</v>
      </c>
      <c r="Q149" s="75">
        <v>329.840197</v>
      </c>
      <c r="R149" s="77">
        <v>52.0</v>
      </c>
      <c r="S149" s="75">
        <v>1619.078362</v>
      </c>
      <c r="T149" s="72">
        <v>0.0458</v>
      </c>
      <c r="U149" s="72">
        <v>0.0601</v>
      </c>
      <c r="V149" s="35" t="s">
        <v>145</v>
      </c>
      <c r="W149" s="35">
        <v>50.0</v>
      </c>
      <c r="X149" s="35">
        <v>33.0</v>
      </c>
      <c r="Y149" s="72">
        <v>0.0137</v>
      </c>
      <c r="Z149" s="35">
        <v>1.15</v>
      </c>
      <c r="AA149" s="35" t="s">
        <v>404</v>
      </c>
      <c r="AB149" s="35" t="s">
        <v>705</v>
      </c>
      <c r="AC149" s="35">
        <v>11.61</v>
      </c>
      <c r="AD149" s="78">
        <v>37189.0</v>
      </c>
      <c r="AE149" s="35">
        <v>12.92</v>
      </c>
      <c r="AF149" s="35">
        <v>0.25</v>
      </c>
      <c r="AG149" s="78">
        <v>45824.0</v>
      </c>
      <c r="AH149" s="35">
        <v>0.5955</v>
      </c>
      <c r="AI149" s="35" t="s">
        <v>121</v>
      </c>
      <c r="AJ149" s="35" t="s">
        <v>92</v>
      </c>
      <c r="AK149" s="35" t="s">
        <v>700</v>
      </c>
      <c r="AL149" s="35">
        <v>2150.0</v>
      </c>
      <c r="AM149" s="35" t="s">
        <v>94</v>
      </c>
      <c r="AN149" s="35" t="s">
        <v>94</v>
      </c>
      <c r="AO149" s="35" t="s">
        <v>94</v>
      </c>
      <c r="AP149" s="35" t="s">
        <v>94</v>
      </c>
      <c r="AQ149" s="35" t="s">
        <v>94</v>
      </c>
      <c r="AR149" s="35" t="s">
        <v>94</v>
      </c>
      <c r="AS149" s="35" t="s">
        <v>94</v>
      </c>
      <c r="AT149" s="89" t="s">
        <v>706</v>
      </c>
      <c r="AU149" s="35" t="s">
        <v>702</v>
      </c>
      <c r="AV149" s="35" t="s">
        <v>100</v>
      </c>
      <c r="AW149" s="35" t="s">
        <v>703</v>
      </c>
      <c r="AX149" s="91"/>
    </row>
    <row r="150">
      <c r="A150" s="35">
        <v>146.0</v>
      </c>
      <c r="B150" s="66" t="s">
        <v>707</v>
      </c>
      <c r="C150" s="81" t="str">
        <f t="shared" si="3"/>
        <v>View</v>
      </c>
      <c r="D150" s="35" t="s">
        <v>708</v>
      </c>
      <c r="E150" s="70">
        <v>0.1939</v>
      </c>
      <c r="F150" s="84" t="str">
        <f t="shared" si="4"/>
        <v>Latin America Stock</v>
      </c>
      <c r="G150" s="72">
        <v>0.0146</v>
      </c>
      <c r="H150" s="73">
        <v>0.2058</v>
      </c>
      <c r="I150" s="73">
        <v>0.0957</v>
      </c>
      <c r="J150" s="73">
        <v>0.0968</v>
      </c>
      <c r="K150" s="73">
        <v>0.2908</v>
      </c>
      <c r="L150" s="73">
        <v>0.2624</v>
      </c>
      <c r="M150" s="73">
        <v>0.2878</v>
      </c>
      <c r="N150" s="74">
        <v>0.0959</v>
      </c>
      <c r="O150" s="73">
        <v>0.3309</v>
      </c>
      <c r="P150" s="74">
        <v>0.86</v>
      </c>
      <c r="Q150" s="75">
        <v>1.878049</v>
      </c>
      <c r="R150" s="77">
        <v>44.0</v>
      </c>
      <c r="S150" s="75">
        <v>355.835523</v>
      </c>
      <c r="T150" s="72">
        <v>0.0</v>
      </c>
      <c r="U150" s="72">
        <v>0.0307</v>
      </c>
      <c r="V150" s="35" t="s">
        <v>107</v>
      </c>
      <c r="W150" s="35">
        <v>42.0</v>
      </c>
      <c r="X150" s="35">
        <v>44.0</v>
      </c>
      <c r="Y150" s="72">
        <v>0.0133</v>
      </c>
      <c r="Z150" s="35">
        <v>1.03</v>
      </c>
      <c r="AA150" s="35" t="s">
        <v>404</v>
      </c>
      <c r="AB150" s="35" t="s">
        <v>699</v>
      </c>
      <c r="AC150" s="35">
        <v>13.19</v>
      </c>
      <c r="AD150" s="78">
        <v>34332.0</v>
      </c>
      <c r="AE150" s="35">
        <v>11.26</v>
      </c>
      <c r="AF150" s="35">
        <v>11.26</v>
      </c>
      <c r="AG150" s="78">
        <v>45639.0</v>
      </c>
      <c r="AH150" s="35">
        <v>1.2727</v>
      </c>
      <c r="AI150" s="35" t="s">
        <v>140</v>
      </c>
      <c r="AJ150" s="35"/>
      <c r="AK150" s="35" t="s">
        <v>700</v>
      </c>
      <c r="AL150" s="35">
        <v>2150.0</v>
      </c>
      <c r="AM150" s="35" t="s">
        <v>94</v>
      </c>
      <c r="AN150" s="35" t="s">
        <v>94</v>
      </c>
      <c r="AO150" s="35" t="s">
        <v>94</v>
      </c>
      <c r="AP150" s="35" t="s">
        <v>94</v>
      </c>
      <c r="AQ150" s="35" t="s">
        <v>94</v>
      </c>
      <c r="AR150" s="35" t="s">
        <v>94</v>
      </c>
      <c r="AS150" s="35" t="s">
        <v>94</v>
      </c>
      <c r="AT150" s="89" t="s">
        <v>709</v>
      </c>
      <c r="AU150" s="35" t="s">
        <v>702</v>
      </c>
      <c r="AV150" s="35" t="s">
        <v>100</v>
      </c>
      <c r="AW150" s="35" t="s">
        <v>703</v>
      </c>
      <c r="AX150" s="91"/>
    </row>
    <row r="151">
      <c r="A151" s="35">
        <v>147.0</v>
      </c>
      <c r="B151" s="66" t="s">
        <v>710</v>
      </c>
      <c r="C151" s="81" t="str">
        <f t="shared" si="3"/>
        <v>View</v>
      </c>
      <c r="D151" s="35" t="s">
        <v>711</v>
      </c>
      <c r="E151" s="70">
        <v>8.0E-4</v>
      </c>
      <c r="F151" s="84" t="str">
        <f t="shared" si="4"/>
        <v>Latin America Stock</v>
      </c>
      <c r="G151" s="72">
        <v>0.0059</v>
      </c>
      <c r="H151" s="73">
        <v>0.2055</v>
      </c>
      <c r="I151" s="73">
        <v>0.0713</v>
      </c>
      <c r="J151" s="73">
        <v>0.0365</v>
      </c>
      <c r="K151" s="73">
        <v>0.1677</v>
      </c>
      <c r="L151" s="73">
        <v>0.3199</v>
      </c>
      <c r="M151" s="73">
        <v>0.1865</v>
      </c>
      <c r="N151" s="74">
        <v>0.0187</v>
      </c>
      <c r="O151" s="73">
        <v>0.4384</v>
      </c>
      <c r="P151" s="74">
        <v>0.42</v>
      </c>
      <c r="Q151" s="75">
        <v>1421.162538</v>
      </c>
      <c r="R151" s="77">
        <v>55.0</v>
      </c>
      <c r="S151" s="75">
        <v>4966.668967</v>
      </c>
      <c r="T151" s="72">
        <v>0.0506</v>
      </c>
      <c r="U151" s="72">
        <v>0.0603</v>
      </c>
      <c r="V151" s="35" t="s">
        <v>107</v>
      </c>
      <c r="W151" s="35">
        <v>92.0</v>
      </c>
      <c r="X151" s="35">
        <v>82.0</v>
      </c>
      <c r="Y151" s="72">
        <v>0.0166</v>
      </c>
      <c r="Z151" s="35">
        <v>1.08</v>
      </c>
      <c r="AA151" s="35" t="s">
        <v>404</v>
      </c>
      <c r="AB151" s="35" t="s">
        <v>538</v>
      </c>
      <c r="AC151" s="35">
        <v>10.36</v>
      </c>
      <c r="AD151" s="78">
        <v>36717.0</v>
      </c>
      <c r="AE151" s="35">
        <v>12.51</v>
      </c>
      <c r="AF151" s="35">
        <v>0.25</v>
      </c>
      <c r="AG151" s="78">
        <v>45824.0</v>
      </c>
      <c r="AH151" s="35">
        <v>0.5152</v>
      </c>
      <c r="AI151" s="35" t="s">
        <v>121</v>
      </c>
      <c r="AJ151" s="35" t="s">
        <v>92</v>
      </c>
      <c r="AK151" s="35" t="s">
        <v>700</v>
      </c>
      <c r="AL151" s="35">
        <v>2150.0</v>
      </c>
      <c r="AM151" s="35" t="s">
        <v>94</v>
      </c>
      <c r="AN151" s="35" t="s">
        <v>94</v>
      </c>
      <c r="AO151" s="35" t="s">
        <v>94</v>
      </c>
      <c r="AP151" s="35" t="s">
        <v>94</v>
      </c>
      <c r="AQ151" s="35" t="s">
        <v>94</v>
      </c>
      <c r="AR151" s="35" t="s">
        <v>94</v>
      </c>
      <c r="AS151" s="35" t="s">
        <v>94</v>
      </c>
      <c r="AT151" s="89" t="s">
        <v>712</v>
      </c>
      <c r="AU151" s="35" t="s">
        <v>702</v>
      </c>
      <c r="AV151" s="35" t="s">
        <v>100</v>
      </c>
      <c r="AW151" s="35" t="s">
        <v>703</v>
      </c>
      <c r="AX151" s="91"/>
    </row>
    <row r="152">
      <c r="A152" s="35">
        <v>148.0</v>
      </c>
      <c r="B152" s="66" t="s">
        <v>713</v>
      </c>
      <c r="C152" s="81" t="str">
        <f t="shared" si="3"/>
        <v>View</v>
      </c>
      <c r="D152" s="35" t="s">
        <v>714</v>
      </c>
      <c r="E152" s="70">
        <v>1.5945</v>
      </c>
      <c r="F152" s="84" t="str">
        <f t="shared" si="4"/>
        <v>Miscellaneous Region</v>
      </c>
      <c r="G152" s="72">
        <v>0.0057</v>
      </c>
      <c r="H152" s="73">
        <v>0.5792</v>
      </c>
      <c r="I152" s="73">
        <v>0.4807</v>
      </c>
      <c r="J152" s="73">
        <v>0.5147</v>
      </c>
      <c r="K152" s="73">
        <v>1.762</v>
      </c>
      <c r="L152" s="73">
        <v>0.3046</v>
      </c>
      <c r="M152" s="73">
        <v>2.5872</v>
      </c>
      <c r="N152" s="74">
        <v>1.0067</v>
      </c>
      <c r="O152" s="73">
        <v>0.4527</v>
      </c>
      <c r="P152" s="74">
        <v>5.74</v>
      </c>
      <c r="Q152" s="75">
        <v>55.946888</v>
      </c>
      <c r="R152" s="77">
        <v>31.0</v>
      </c>
      <c r="S152" s="75">
        <v>299.246441</v>
      </c>
      <c r="T152" s="72">
        <v>0.0188</v>
      </c>
      <c r="U152" s="72">
        <v>0.0424</v>
      </c>
      <c r="V152" s="35" t="s">
        <v>107</v>
      </c>
      <c r="W152" s="35" t="s">
        <v>94</v>
      </c>
      <c r="X152" s="35" t="s">
        <v>94</v>
      </c>
      <c r="Y152" s="72">
        <v>0.0142</v>
      </c>
      <c r="Z152" s="35">
        <v>1.18</v>
      </c>
      <c r="AA152" s="35" t="s">
        <v>404</v>
      </c>
      <c r="AB152" s="35" t="s">
        <v>715</v>
      </c>
      <c r="AC152" s="35">
        <v>9.96</v>
      </c>
      <c r="AD152" s="78">
        <v>40884.0</v>
      </c>
      <c r="AE152" s="35">
        <v>7.34</v>
      </c>
      <c r="AF152" s="35">
        <v>3.34</v>
      </c>
      <c r="AG152" s="78">
        <v>45835.0</v>
      </c>
      <c r="AH152" s="35">
        <v>0.8825</v>
      </c>
      <c r="AI152" s="35" t="s">
        <v>121</v>
      </c>
      <c r="AJ152" s="35" t="s">
        <v>92</v>
      </c>
      <c r="AK152" s="35" t="s">
        <v>716</v>
      </c>
      <c r="AL152" s="35">
        <v>2160.0</v>
      </c>
      <c r="AM152" s="35" t="s">
        <v>94</v>
      </c>
      <c r="AN152" s="35" t="s">
        <v>94</v>
      </c>
      <c r="AO152" s="35" t="s">
        <v>94</v>
      </c>
      <c r="AP152" s="35" t="s">
        <v>94</v>
      </c>
      <c r="AQ152" s="35" t="s">
        <v>94</v>
      </c>
      <c r="AR152" s="35" t="s">
        <v>94</v>
      </c>
      <c r="AS152" s="35" t="s">
        <v>94</v>
      </c>
      <c r="AT152" s="89" t="s">
        <v>717</v>
      </c>
      <c r="AU152" s="35" t="s">
        <v>718</v>
      </c>
      <c r="AV152" s="35" t="s">
        <v>100</v>
      </c>
      <c r="AW152" s="35" t="s">
        <v>719</v>
      </c>
      <c r="AX152" s="91"/>
    </row>
    <row r="153">
      <c r="A153" s="35">
        <v>149.0</v>
      </c>
      <c r="B153" s="66" t="s">
        <v>720</v>
      </c>
      <c r="C153" s="81" t="str">
        <f t="shared" si="3"/>
        <v>View</v>
      </c>
      <c r="D153" s="35" t="s">
        <v>721</v>
      </c>
      <c r="E153" s="70">
        <v>1.4214</v>
      </c>
      <c r="F153" s="84" t="str">
        <f t="shared" si="4"/>
        <v>Miscellaneous Region</v>
      </c>
      <c r="G153" s="72">
        <v>0.0059</v>
      </c>
      <c r="H153" s="73">
        <v>-0.0104</v>
      </c>
      <c r="I153" s="73">
        <v>-0.054</v>
      </c>
      <c r="J153" s="73">
        <v>0.4925</v>
      </c>
      <c r="K153" s="73">
        <v>2.1019</v>
      </c>
      <c r="L153" s="73">
        <v>0.2388</v>
      </c>
      <c r="M153" s="73">
        <v>2.3054</v>
      </c>
      <c r="N153" s="74">
        <v>0.8055</v>
      </c>
      <c r="O153" s="73">
        <v>0.4026</v>
      </c>
      <c r="P153" s="74">
        <v>5.82</v>
      </c>
      <c r="Q153" s="75">
        <v>-135.203996</v>
      </c>
      <c r="R153" s="77">
        <v>27.0</v>
      </c>
      <c r="S153" s="75">
        <v>908.228761</v>
      </c>
      <c r="T153" s="72">
        <v>0.0133</v>
      </c>
      <c r="U153" s="72">
        <v>0.0125</v>
      </c>
      <c r="V153" s="35" t="s">
        <v>107</v>
      </c>
      <c r="W153" s="35" t="s">
        <v>94</v>
      </c>
      <c r="X153" s="35" t="s">
        <v>94</v>
      </c>
      <c r="Y153" s="72">
        <v>0.0187</v>
      </c>
      <c r="Z153" s="35">
        <v>1.23</v>
      </c>
      <c r="AA153" s="35" t="s">
        <v>404</v>
      </c>
      <c r="AB153" s="35" t="s">
        <v>722</v>
      </c>
      <c r="AC153" s="35">
        <v>13.04</v>
      </c>
      <c r="AD153" s="78">
        <v>40605.0</v>
      </c>
      <c r="AE153" s="35">
        <v>7.34</v>
      </c>
      <c r="AF153" s="35">
        <v>3.34</v>
      </c>
      <c r="AG153" s="78">
        <v>45835.0</v>
      </c>
      <c r="AH153" s="35">
        <v>0.0697</v>
      </c>
      <c r="AI153" s="35" t="s">
        <v>121</v>
      </c>
      <c r="AJ153" s="35" t="s">
        <v>92</v>
      </c>
      <c r="AK153" s="35" t="s">
        <v>716</v>
      </c>
      <c r="AL153" s="35">
        <v>2160.0</v>
      </c>
      <c r="AM153" s="35" t="s">
        <v>94</v>
      </c>
      <c r="AN153" s="35" t="s">
        <v>94</v>
      </c>
      <c r="AO153" s="35" t="s">
        <v>94</v>
      </c>
      <c r="AP153" s="35" t="s">
        <v>94</v>
      </c>
      <c r="AQ153" s="35" t="s">
        <v>94</v>
      </c>
      <c r="AR153" s="35" t="s">
        <v>94</v>
      </c>
      <c r="AS153" s="35" t="s">
        <v>94</v>
      </c>
      <c r="AT153" s="89" t="s">
        <v>723</v>
      </c>
      <c r="AU153" s="35" t="s">
        <v>718</v>
      </c>
      <c r="AV153" s="35" t="s">
        <v>100</v>
      </c>
      <c r="AW153" s="35" t="s">
        <v>719</v>
      </c>
      <c r="AX153" s="91"/>
    </row>
    <row r="154">
      <c r="A154" s="35">
        <v>150.0</v>
      </c>
      <c r="B154" s="66" t="s">
        <v>724</v>
      </c>
      <c r="C154" s="81" t="str">
        <f t="shared" si="3"/>
        <v>View</v>
      </c>
      <c r="D154" s="35" t="s">
        <v>725</v>
      </c>
      <c r="E154" s="70">
        <v>1.2472</v>
      </c>
      <c r="F154" s="84" t="str">
        <f t="shared" si="4"/>
        <v>Miscellaneous Region</v>
      </c>
      <c r="G154" s="72">
        <v>0.005</v>
      </c>
      <c r="H154" s="73">
        <v>0.4497</v>
      </c>
      <c r="I154" s="73">
        <v>0.3645</v>
      </c>
      <c r="J154" s="73">
        <v>0.4676</v>
      </c>
      <c r="K154" s="73">
        <v>1.1654</v>
      </c>
      <c r="L154" s="73">
        <v>0.3387</v>
      </c>
      <c r="M154" s="73">
        <v>1.3092</v>
      </c>
      <c r="N154" s="74">
        <v>0.7323</v>
      </c>
      <c r="O154" s="73">
        <v>0.3802</v>
      </c>
      <c r="P154" s="74">
        <v>3.47</v>
      </c>
      <c r="Q154" s="75">
        <v>151.141763</v>
      </c>
      <c r="R154" s="77">
        <v>30.0</v>
      </c>
      <c r="S154" s="75">
        <v>1293.945508</v>
      </c>
      <c r="T154" s="72">
        <v>0.0221</v>
      </c>
      <c r="U154" s="72">
        <v>0.0293</v>
      </c>
      <c r="V154" s="35" t="s">
        <v>107</v>
      </c>
      <c r="W154" s="35" t="s">
        <v>94</v>
      </c>
      <c r="X154" s="35" t="s">
        <v>94</v>
      </c>
      <c r="Y154" s="72">
        <v>0.0122</v>
      </c>
      <c r="Z154" s="35">
        <v>1.27</v>
      </c>
      <c r="AA154" s="35" t="s">
        <v>404</v>
      </c>
      <c r="AB154" s="35" t="s">
        <v>411</v>
      </c>
      <c r="AC154" s="35">
        <v>11.77</v>
      </c>
      <c r="AD154" s="78">
        <v>35136.0</v>
      </c>
      <c r="AE154" s="35">
        <v>12.51</v>
      </c>
      <c r="AF154" s="35">
        <v>0.25</v>
      </c>
      <c r="AG154" s="78">
        <v>45824.0</v>
      </c>
      <c r="AH154" s="35">
        <v>0.4838</v>
      </c>
      <c r="AI154" s="35" t="s">
        <v>121</v>
      </c>
      <c r="AJ154" s="35" t="s">
        <v>92</v>
      </c>
      <c r="AK154" s="35" t="s">
        <v>716</v>
      </c>
      <c r="AL154" s="35">
        <v>2160.0</v>
      </c>
      <c r="AM154" s="35" t="s">
        <v>94</v>
      </c>
      <c r="AN154" s="35" t="s">
        <v>94</v>
      </c>
      <c r="AO154" s="35" t="s">
        <v>94</v>
      </c>
      <c r="AP154" s="35" t="s">
        <v>94</v>
      </c>
      <c r="AQ154" s="35" t="s">
        <v>94</v>
      </c>
      <c r="AR154" s="35" t="s">
        <v>94</v>
      </c>
      <c r="AS154" s="35" t="s">
        <v>94</v>
      </c>
      <c r="AT154" s="89" t="s">
        <v>726</v>
      </c>
      <c r="AU154" s="35" t="s">
        <v>718</v>
      </c>
      <c r="AV154" s="35" t="s">
        <v>100</v>
      </c>
      <c r="AW154" s="35" t="s">
        <v>719</v>
      </c>
      <c r="AX154" s="91"/>
    </row>
    <row r="155">
      <c r="A155" s="35">
        <v>151.0</v>
      </c>
      <c r="B155" s="66" t="s">
        <v>727</v>
      </c>
      <c r="C155" s="81" t="str">
        <f t="shared" si="3"/>
        <v>View</v>
      </c>
      <c r="D155" s="35" t="s">
        <v>728</v>
      </c>
      <c r="E155" s="70">
        <v>0.4864</v>
      </c>
      <c r="F155" s="84" t="str">
        <f t="shared" si="4"/>
        <v>Miscellaneous Region</v>
      </c>
      <c r="G155" s="72">
        <v>0.0103</v>
      </c>
      <c r="H155" s="73">
        <v>0.1448</v>
      </c>
      <c r="I155" s="73">
        <v>0.1204</v>
      </c>
      <c r="J155" s="73">
        <v>0.1847</v>
      </c>
      <c r="K155" s="73">
        <v>0.3842</v>
      </c>
      <c r="L155" s="73">
        <v>0.2101</v>
      </c>
      <c r="M155" s="73">
        <v>0.9547</v>
      </c>
      <c r="N155" s="74">
        <v>0.7856</v>
      </c>
      <c r="O155" s="73">
        <v>0.2101</v>
      </c>
      <c r="P155" s="74">
        <v>4.62</v>
      </c>
      <c r="Q155" s="75">
        <v>-52.954688</v>
      </c>
      <c r="R155" s="77">
        <v>69.0</v>
      </c>
      <c r="S155" s="75">
        <v>997.087393</v>
      </c>
      <c r="T155" s="72">
        <v>0.0</v>
      </c>
      <c r="U155" s="72">
        <v>0.0121</v>
      </c>
      <c r="V155" s="35" t="s">
        <v>107</v>
      </c>
      <c r="W155" s="35" t="s">
        <v>94</v>
      </c>
      <c r="X155" s="35" t="s">
        <v>94</v>
      </c>
      <c r="Y155" s="72">
        <v>0.0098</v>
      </c>
      <c r="Z155" s="35">
        <v>0.95</v>
      </c>
      <c r="AA155" s="35" t="s">
        <v>404</v>
      </c>
      <c r="AB155" s="35" t="s">
        <v>729</v>
      </c>
      <c r="AC155" s="35">
        <v>21.88</v>
      </c>
      <c r="AD155" s="78">
        <v>32098.0</v>
      </c>
      <c r="AE155" s="35">
        <v>7.04</v>
      </c>
      <c r="AF155" s="35">
        <v>7.04</v>
      </c>
      <c r="AG155" s="78">
        <v>45639.0</v>
      </c>
      <c r="AH155" s="35">
        <v>4.888</v>
      </c>
      <c r="AI155" s="35" t="s">
        <v>140</v>
      </c>
      <c r="AJ155" s="35"/>
      <c r="AK155" s="35" t="s">
        <v>716</v>
      </c>
      <c r="AL155" s="35">
        <v>2160.0</v>
      </c>
      <c r="AM155" s="35" t="s">
        <v>94</v>
      </c>
      <c r="AN155" s="35" t="s">
        <v>94</v>
      </c>
      <c r="AO155" s="35" t="s">
        <v>94</v>
      </c>
      <c r="AP155" s="35" t="s">
        <v>94</v>
      </c>
      <c r="AQ155" s="35" t="s">
        <v>94</v>
      </c>
      <c r="AR155" s="35" t="s">
        <v>94</v>
      </c>
      <c r="AS155" s="35" t="s">
        <v>94</v>
      </c>
      <c r="AT155" s="89" t="s">
        <v>730</v>
      </c>
      <c r="AU155" s="35" t="s">
        <v>718</v>
      </c>
      <c r="AV155" s="35" t="s">
        <v>100</v>
      </c>
      <c r="AW155" s="35" t="s">
        <v>719</v>
      </c>
      <c r="AX155" s="91"/>
    </row>
    <row r="156">
      <c r="A156" s="35">
        <v>152.0</v>
      </c>
      <c r="B156" s="66" t="s">
        <v>731</v>
      </c>
      <c r="C156" s="81" t="str">
        <f t="shared" si="3"/>
        <v>View</v>
      </c>
      <c r="D156" s="35" t="s">
        <v>732</v>
      </c>
      <c r="E156" s="70">
        <v>0.2604</v>
      </c>
      <c r="F156" s="84" t="str">
        <f t="shared" si="4"/>
        <v>Miscellaneous Region</v>
      </c>
      <c r="G156" s="72">
        <v>0.0087</v>
      </c>
      <c r="H156" s="73">
        <v>0.1233</v>
      </c>
      <c r="I156" s="73">
        <v>0.0691</v>
      </c>
      <c r="J156" s="73">
        <v>-0.0214</v>
      </c>
      <c r="K156" s="73">
        <v>0.3206</v>
      </c>
      <c r="L156" s="73">
        <v>0.3797</v>
      </c>
      <c r="M156" s="73">
        <v>0.5174</v>
      </c>
      <c r="N156" s="74">
        <v>0.3047</v>
      </c>
      <c r="O156" s="73">
        <v>0.3797</v>
      </c>
      <c r="P156" s="74">
        <v>1.36</v>
      </c>
      <c r="Q156" s="75">
        <v>-7.092763</v>
      </c>
      <c r="R156" s="77">
        <v>53.0</v>
      </c>
      <c r="S156" s="75">
        <v>316.336073</v>
      </c>
      <c r="T156" s="72">
        <v>0.0</v>
      </c>
      <c r="U156" s="72">
        <v>0.037</v>
      </c>
      <c r="V156" s="35" t="s">
        <v>107</v>
      </c>
      <c r="W156" s="35" t="s">
        <v>94</v>
      </c>
      <c r="X156" s="35" t="s">
        <v>94</v>
      </c>
      <c r="Y156" s="72">
        <v>0.0112</v>
      </c>
      <c r="Z156" s="35">
        <v>1.07</v>
      </c>
      <c r="AA156" s="35" t="s">
        <v>404</v>
      </c>
      <c r="AB156" s="35" t="s">
        <v>733</v>
      </c>
      <c r="AC156" s="35">
        <v>19.58</v>
      </c>
      <c r="AD156" s="78">
        <v>35004.0</v>
      </c>
      <c r="AE156" s="35">
        <v>3.67</v>
      </c>
      <c r="AF156" s="35">
        <v>3.67</v>
      </c>
      <c r="AG156" s="78">
        <v>45639.0</v>
      </c>
      <c r="AH156" s="35">
        <v>3.482</v>
      </c>
      <c r="AI156" s="35" t="s">
        <v>140</v>
      </c>
      <c r="AJ156" s="35"/>
      <c r="AK156" s="35" t="s">
        <v>716</v>
      </c>
      <c r="AL156" s="35">
        <v>2160.0</v>
      </c>
      <c r="AM156" s="35" t="s">
        <v>94</v>
      </c>
      <c r="AN156" s="35" t="s">
        <v>94</v>
      </c>
      <c r="AO156" s="35" t="s">
        <v>94</v>
      </c>
      <c r="AP156" s="35" t="s">
        <v>94</v>
      </c>
      <c r="AQ156" s="35" t="s">
        <v>94</v>
      </c>
      <c r="AR156" s="35" t="s">
        <v>94</v>
      </c>
      <c r="AS156" s="35" t="s">
        <v>94</v>
      </c>
      <c r="AT156" s="89" t="s">
        <v>734</v>
      </c>
      <c r="AU156" s="35" t="s">
        <v>718</v>
      </c>
      <c r="AV156" s="35" t="s">
        <v>100</v>
      </c>
      <c r="AW156" s="35" t="s">
        <v>719</v>
      </c>
      <c r="AX156" s="91"/>
    </row>
    <row r="157">
      <c r="A157" s="35">
        <v>153.0</v>
      </c>
      <c r="B157" s="66" t="s">
        <v>735</v>
      </c>
      <c r="C157" s="81" t="str">
        <f t="shared" si="3"/>
        <v>View</v>
      </c>
      <c r="D157" s="35" t="s">
        <v>736</v>
      </c>
      <c r="E157" s="70">
        <v>0.9312</v>
      </c>
      <c r="F157" s="84" t="str">
        <f t="shared" si="4"/>
        <v>Global Large-Stock Blend</v>
      </c>
      <c r="G157" s="72">
        <v>0.004</v>
      </c>
      <c r="H157" s="73">
        <v>0.0955</v>
      </c>
      <c r="I157" s="73">
        <v>0.0799</v>
      </c>
      <c r="J157" s="73">
        <v>0.173</v>
      </c>
      <c r="K157" s="73">
        <v>0.6563</v>
      </c>
      <c r="L157" s="73">
        <v>0.235</v>
      </c>
      <c r="M157" s="73">
        <v>1.145</v>
      </c>
      <c r="N157" s="74">
        <v>0.9401</v>
      </c>
      <c r="O157" s="73">
        <v>0.235</v>
      </c>
      <c r="P157" s="74">
        <v>5.04</v>
      </c>
      <c r="Q157" s="75">
        <v>-408.496229</v>
      </c>
      <c r="R157" s="77">
        <v>117.0</v>
      </c>
      <c r="S157" s="75">
        <v>6707.890051</v>
      </c>
      <c r="T157" s="72">
        <v>0.0101</v>
      </c>
      <c r="U157" s="72">
        <v>0.0105</v>
      </c>
      <c r="V157" s="35" t="s">
        <v>107</v>
      </c>
      <c r="W157" s="35">
        <v>8.0</v>
      </c>
      <c r="X157" s="35">
        <v>3.0</v>
      </c>
      <c r="Y157" s="72">
        <v>0.0107</v>
      </c>
      <c r="Z157" s="35">
        <v>0.86</v>
      </c>
      <c r="AA157" s="35" t="s">
        <v>404</v>
      </c>
      <c r="AB157" s="35" t="s">
        <v>737</v>
      </c>
      <c r="AC157" s="35">
        <v>25.29</v>
      </c>
      <c r="AD157" s="78">
        <v>36865.0</v>
      </c>
      <c r="AE157" s="35">
        <v>12.92</v>
      </c>
      <c r="AF157" s="35">
        <v>0.25</v>
      </c>
      <c r="AG157" s="78">
        <v>45824.0</v>
      </c>
      <c r="AH157" s="35">
        <v>0.7148</v>
      </c>
      <c r="AI157" s="35" t="s">
        <v>121</v>
      </c>
      <c r="AJ157" s="35" t="s">
        <v>92</v>
      </c>
      <c r="AK157" s="35" t="s">
        <v>716</v>
      </c>
      <c r="AL157" s="35">
        <v>2180.0</v>
      </c>
      <c r="AM157" s="35" t="s">
        <v>94</v>
      </c>
      <c r="AN157" s="35" t="s">
        <v>94</v>
      </c>
      <c r="AO157" s="35" t="s">
        <v>94</v>
      </c>
      <c r="AP157" s="35" t="s">
        <v>94</v>
      </c>
      <c r="AQ157" s="35" t="s">
        <v>94</v>
      </c>
      <c r="AR157" s="35" t="s">
        <v>94</v>
      </c>
      <c r="AS157" s="35" t="s">
        <v>94</v>
      </c>
      <c r="AT157" s="89" t="s">
        <v>738</v>
      </c>
      <c r="AU157" s="35" t="s">
        <v>739</v>
      </c>
      <c r="AV157" s="35" t="s">
        <v>100</v>
      </c>
      <c r="AW157" s="35" t="s">
        <v>740</v>
      </c>
      <c r="AX157" s="91"/>
    </row>
    <row r="158">
      <c r="A158" s="35">
        <v>154.0</v>
      </c>
      <c r="B158" s="66" t="s">
        <v>741</v>
      </c>
      <c r="C158" s="81" t="str">
        <f t="shared" si="3"/>
        <v>View</v>
      </c>
      <c r="D158" s="35" t="s">
        <v>742</v>
      </c>
      <c r="E158" s="70">
        <v>0.8478</v>
      </c>
      <c r="F158" s="84" t="str">
        <f t="shared" si="4"/>
        <v>Global Large-Stock Blend</v>
      </c>
      <c r="G158" s="72">
        <v>0.0127</v>
      </c>
      <c r="H158" s="73">
        <v>0.0944</v>
      </c>
      <c r="I158" s="73">
        <v>0.0554</v>
      </c>
      <c r="J158" s="73">
        <v>0.1729</v>
      </c>
      <c r="K158" s="73">
        <v>0.597</v>
      </c>
      <c r="L158" s="73">
        <v>0.2444</v>
      </c>
      <c r="M158" s="73">
        <v>1.0306</v>
      </c>
      <c r="N158" s="74">
        <v>0.8542</v>
      </c>
      <c r="O158" s="73">
        <v>0.2444</v>
      </c>
      <c r="P158" s="74">
        <v>4.28</v>
      </c>
      <c r="Q158" s="75">
        <v>7.831611</v>
      </c>
      <c r="R158" s="77">
        <v>158.0</v>
      </c>
      <c r="S158" s="75">
        <v>476.211664</v>
      </c>
      <c r="T158" s="72">
        <v>0.0</v>
      </c>
      <c r="U158" s="72">
        <v>0.006</v>
      </c>
      <c r="V158" s="35" t="s">
        <v>107</v>
      </c>
      <c r="W158" s="35">
        <v>7.0</v>
      </c>
      <c r="X158" s="35">
        <v>8.0</v>
      </c>
      <c r="Y158" s="72">
        <v>0.01</v>
      </c>
      <c r="Z158" s="35">
        <v>0.92</v>
      </c>
      <c r="AA158" s="35" t="s">
        <v>404</v>
      </c>
      <c r="AB158" s="35" t="s">
        <v>743</v>
      </c>
      <c r="AC158" s="35">
        <v>19.09</v>
      </c>
      <c r="AD158" s="78">
        <v>33298.0</v>
      </c>
      <c r="AE158" s="35">
        <v>4.34</v>
      </c>
      <c r="AF158" s="35">
        <v>1.83</v>
      </c>
      <c r="AG158" s="78">
        <v>45643.0</v>
      </c>
      <c r="AH158" s="35">
        <v>0.8495</v>
      </c>
      <c r="AI158" s="35" t="s">
        <v>140</v>
      </c>
      <c r="AJ158" s="35"/>
      <c r="AK158" s="35" t="s">
        <v>716</v>
      </c>
      <c r="AL158" s="35">
        <v>2180.0</v>
      </c>
      <c r="AM158" s="35" t="s">
        <v>94</v>
      </c>
      <c r="AN158" s="35" t="s">
        <v>94</v>
      </c>
      <c r="AO158" s="35" t="s">
        <v>94</v>
      </c>
      <c r="AP158" s="35" t="s">
        <v>94</v>
      </c>
      <c r="AQ158" s="35" t="s">
        <v>94</v>
      </c>
      <c r="AR158" s="35" t="s">
        <v>94</v>
      </c>
      <c r="AS158" s="35" t="s">
        <v>94</v>
      </c>
      <c r="AT158" s="89" t="s">
        <v>744</v>
      </c>
      <c r="AU158" s="35" t="s">
        <v>739</v>
      </c>
      <c r="AV158" s="35" t="s">
        <v>100</v>
      </c>
      <c r="AW158" s="35" t="s">
        <v>740</v>
      </c>
      <c r="AX158" s="91"/>
    </row>
    <row r="159">
      <c r="A159" s="35">
        <v>155.0</v>
      </c>
      <c r="B159" s="66" t="s">
        <v>745</v>
      </c>
      <c r="C159" s="81" t="str">
        <f t="shared" si="3"/>
        <v>View</v>
      </c>
      <c r="D159" s="35" t="s">
        <v>746</v>
      </c>
      <c r="E159" s="70">
        <v>0.8291</v>
      </c>
      <c r="F159" s="84" t="str">
        <f t="shared" si="4"/>
        <v>Global Large-Stock Blend</v>
      </c>
      <c r="G159" s="72">
        <v>0.0063</v>
      </c>
      <c r="H159" s="73">
        <v>0.1245</v>
      </c>
      <c r="I159" s="73">
        <v>0.0788</v>
      </c>
      <c r="J159" s="73">
        <v>0.2588</v>
      </c>
      <c r="K159" s="73">
        <v>0.7132</v>
      </c>
      <c r="L159" s="73">
        <v>0.3926</v>
      </c>
      <c r="M159" s="73">
        <v>0.7297</v>
      </c>
      <c r="N159" s="74">
        <v>0.4853</v>
      </c>
      <c r="O159" s="73">
        <v>0.3926</v>
      </c>
      <c r="P159" s="74">
        <v>1.96</v>
      </c>
      <c r="Q159" s="75">
        <v>45.106505</v>
      </c>
      <c r="R159" s="77">
        <v>39.0</v>
      </c>
      <c r="S159" s="75">
        <v>429.049538</v>
      </c>
      <c r="T159" s="72">
        <v>0.0</v>
      </c>
      <c r="U159" s="72">
        <v>0.0129</v>
      </c>
      <c r="V159" s="35" t="s">
        <v>107</v>
      </c>
      <c r="W159" s="35">
        <v>2.0</v>
      </c>
      <c r="X159" s="35">
        <v>1.0</v>
      </c>
      <c r="Y159" s="72">
        <v>0.0125</v>
      </c>
      <c r="Z159" s="35">
        <v>1.04</v>
      </c>
      <c r="AA159" s="35" t="s">
        <v>404</v>
      </c>
      <c r="AB159" s="35" t="s">
        <v>522</v>
      </c>
      <c r="AC159" s="35">
        <v>15.47</v>
      </c>
      <c r="AD159" s="78">
        <v>42746.0</v>
      </c>
      <c r="AE159" s="35">
        <v>8.47</v>
      </c>
      <c r="AF159" s="35">
        <v>8.47</v>
      </c>
      <c r="AG159" s="78">
        <v>45653.0</v>
      </c>
      <c r="AH159" s="35">
        <v>0.528</v>
      </c>
      <c r="AI159" s="35" t="s">
        <v>140</v>
      </c>
      <c r="AJ159" s="35" t="s">
        <v>134</v>
      </c>
      <c r="AK159" s="35" t="s">
        <v>716</v>
      </c>
      <c r="AL159" s="35">
        <v>2180.0</v>
      </c>
      <c r="AM159" s="35" t="s">
        <v>94</v>
      </c>
      <c r="AN159" s="35" t="s">
        <v>94</v>
      </c>
      <c r="AO159" s="35" t="s">
        <v>94</v>
      </c>
      <c r="AP159" s="35" t="s">
        <v>94</v>
      </c>
      <c r="AQ159" s="35" t="s">
        <v>94</v>
      </c>
      <c r="AR159" s="35" t="s">
        <v>94</v>
      </c>
      <c r="AS159" s="35" t="s">
        <v>94</v>
      </c>
      <c r="AT159" s="89" t="s">
        <v>747</v>
      </c>
      <c r="AU159" s="35" t="s">
        <v>739</v>
      </c>
      <c r="AV159" s="35" t="s">
        <v>100</v>
      </c>
      <c r="AW159" s="35" t="s">
        <v>740</v>
      </c>
      <c r="AX159" s="91"/>
    </row>
    <row r="160">
      <c r="A160" s="35">
        <v>156.0</v>
      </c>
      <c r="B160" s="66" t="s">
        <v>748</v>
      </c>
      <c r="C160" s="81" t="str">
        <f t="shared" si="3"/>
        <v>View</v>
      </c>
      <c r="D160" s="35" t="s">
        <v>749</v>
      </c>
      <c r="E160" s="70">
        <v>0.8167</v>
      </c>
      <c r="F160" s="84" t="str">
        <f t="shared" si="4"/>
        <v>Global Large-Stock Blend</v>
      </c>
      <c r="G160" s="72">
        <v>0.0065</v>
      </c>
      <c r="H160" s="73">
        <v>0.1297</v>
      </c>
      <c r="I160" s="73">
        <v>0.0904</v>
      </c>
      <c r="J160" s="73">
        <v>0.1743</v>
      </c>
      <c r="K160" s="73">
        <v>0.5858</v>
      </c>
      <c r="L160" s="73">
        <v>0.2638</v>
      </c>
      <c r="M160" s="73">
        <v>0.9291</v>
      </c>
      <c r="N160" s="74">
        <v>0.7425</v>
      </c>
      <c r="O160" s="73">
        <v>0.2638</v>
      </c>
      <c r="P160" s="74">
        <v>3.6</v>
      </c>
      <c r="Q160" s="75">
        <v>100.609664</v>
      </c>
      <c r="R160" s="77">
        <v>88.0</v>
      </c>
      <c r="S160" s="75">
        <v>245.112028</v>
      </c>
      <c r="T160" s="72">
        <v>0.0</v>
      </c>
      <c r="U160" s="72">
        <v>0.0058</v>
      </c>
      <c r="V160" s="35" t="s">
        <v>107</v>
      </c>
      <c r="W160" s="35">
        <v>6.0</v>
      </c>
      <c r="X160" s="35">
        <v>9.0</v>
      </c>
      <c r="Y160" s="72">
        <v>0.0099</v>
      </c>
      <c r="Z160" s="35">
        <v>0.96</v>
      </c>
      <c r="AA160" s="35" t="s">
        <v>404</v>
      </c>
      <c r="AB160" s="35" t="s">
        <v>522</v>
      </c>
      <c r="AC160" s="35">
        <v>20.82</v>
      </c>
      <c r="AD160" s="78">
        <v>42753.0</v>
      </c>
      <c r="AE160" s="35">
        <v>5.54</v>
      </c>
      <c r="AF160" s="35">
        <v>5.54</v>
      </c>
      <c r="AG160" s="78">
        <v>45643.0</v>
      </c>
      <c r="AH160" s="35">
        <v>0.1083</v>
      </c>
      <c r="AI160" s="35" t="s">
        <v>140</v>
      </c>
      <c r="AJ160" s="35"/>
      <c r="AK160" s="35" t="s">
        <v>716</v>
      </c>
      <c r="AL160" s="35">
        <v>2180.0</v>
      </c>
      <c r="AM160" s="35" t="s">
        <v>94</v>
      </c>
      <c r="AN160" s="35" t="s">
        <v>94</v>
      </c>
      <c r="AO160" s="35" t="s">
        <v>94</v>
      </c>
      <c r="AP160" s="35" t="s">
        <v>94</v>
      </c>
      <c r="AQ160" s="35" t="s">
        <v>94</v>
      </c>
      <c r="AR160" s="35" t="s">
        <v>94</v>
      </c>
      <c r="AS160" s="35" t="s">
        <v>94</v>
      </c>
      <c r="AT160" s="89" t="s">
        <v>750</v>
      </c>
      <c r="AU160" s="35" t="s">
        <v>739</v>
      </c>
      <c r="AV160" s="35" t="s">
        <v>100</v>
      </c>
      <c r="AW160" s="35" t="s">
        <v>740</v>
      </c>
      <c r="AX160" s="91"/>
    </row>
    <row r="161">
      <c r="A161" s="35">
        <v>157.0</v>
      </c>
      <c r="B161" s="66" t="s">
        <v>751</v>
      </c>
      <c r="C161" s="81" t="str">
        <f t="shared" si="3"/>
        <v>View</v>
      </c>
      <c r="D161" s="35" t="s">
        <v>752</v>
      </c>
      <c r="E161" s="70">
        <v>0.8087</v>
      </c>
      <c r="F161" s="84" t="str">
        <f t="shared" si="4"/>
        <v>Global Large-Stock Blend</v>
      </c>
      <c r="G161" s="72">
        <v>0.0099</v>
      </c>
      <c r="H161" s="73">
        <v>0.2007</v>
      </c>
      <c r="I161" s="73">
        <v>0.1298</v>
      </c>
      <c r="J161" s="73">
        <v>0.1996</v>
      </c>
      <c r="K161" s="73">
        <v>0.5737</v>
      </c>
      <c r="L161" s="73">
        <v>0.2469</v>
      </c>
      <c r="M161" s="73">
        <v>0.9478</v>
      </c>
      <c r="N161" s="74">
        <v>0.789</v>
      </c>
      <c r="O161" s="73">
        <v>0.2469</v>
      </c>
      <c r="P161" s="74">
        <v>3.94</v>
      </c>
      <c r="Q161" s="75">
        <v>-54.991804</v>
      </c>
      <c r="R161" s="77">
        <v>44.0</v>
      </c>
      <c r="S161" s="75">
        <v>1360.096769</v>
      </c>
      <c r="T161" s="72">
        <v>0.0</v>
      </c>
      <c r="U161" s="72">
        <v>0.0251</v>
      </c>
      <c r="V161" s="35" t="s">
        <v>107</v>
      </c>
      <c r="W161" s="35">
        <v>4.0</v>
      </c>
      <c r="X161" s="35">
        <v>5.0</v>
      </c>
      <c r="Y161" s="72">
        <v>0.0089</v>
      </c>
      <c r="Z161" s="35">
        <v>0.93</v>
      </c>
      <c r="AA161" s="35" t="s">
        <v>404</v>
      </c>
      <c r="AB161" s="35" t="s">
        <v>522</v>
      </c>
      <c r="AC161" s="35">
        <v>16.33</v>
      </c>
      <c r="AD161" s="78">
        <v>38926.0</v>
      </c>
      <c r="AE161" s="35">
        <v>18.94</v>
      </c>
      <c r="AF161" s="35">
        <v>5.42</v>
      </c>
      <c r="AG161" s="78">
        <v>45645.0</v>
      </c>
      <c r="AH161" s="35">
        <v>1.0904</v>
      </c>
      <c r="AI161" s="35" t="s">
        <v>140</v>
      </c>
      <c r="AJ161" s="35"/>
      <c r="AK161" s="35" t="s">
        <v>716</v>
      </c>
      <c r="AL161" s="35">
        <v>2180.0</v>
      </c>
      <c r="AM161" s="35" t="s">
        <v>94</v>
      </c>
      <c r="AN161" s="35" t="s">
        <v>94</v>
      </c>
      <c r="AO161" s="35" t="s">
        <v>94</v>
      </c>
      <c r="AP161" s="35" t="s">
        <v>94</v>
      </c>
      <c r="AQ161" s="35" t="s">
        <v>94</v>
      </c>
      <c r="AR161" s="35" t="s">
        <v>94</v>
      </c>
      <c r="AS161" s="35" t="s">
        <v>94</v>
      </c>
      <c r="AT161" s="89" t="s">
        <v>753</v>
      </c>
      <c r="AU161" s="35" t="s">
        <v>739</v>
      </c>
      <c r="AV161" s="35" t="s">
        <v>100</v>
      </c>
      <c r="AW161" s="35" t="s">
        <v>740</v>
      </c>
      <c r="AX161" s="91"/>
    </row>
    <row r="162">
      <c r="A162" s="35">
        <v>158.0</v>
      </c>
      <c r="B162" s="66" t="s">
        <v>754</v>
      </c>
      <c r="C162" s="81" t="str">
        <f t="shared" si="3"/>
        <v>View</v>
      </c>
      <c r="D162" s="35" t="s">
        <v>755</v>
      </c>
      <c r="E162" s="70">
        <v>0.7901</v>
      </c>
      <c r="F162" s="84" t="str">
        <f t="shared" si="4"/>
        <v>Global Large-Stock Blend</v>
      </c>
      <c r="G162" s="72">
        <v>0.0025</v>
      </c>
      <c r="H162" s="73">
        <v>0.0908</v>
      </c>
      <c r="I162" s="73">
        <v>0.0591</v>
      </c>
      <c r="J162" s="73">
        <v>0.1625</v>
      </c>
      <c r="K162" s="73">
        <v>0.5526</v>
      </c>
      <c r="L162" s="73">
        <v>0.2582</v>
      </c>
      <c r="M162" s="73">
        <v>0.9164</v>
      </c>
      <c r="N162" s="74">
        <v>0.7572</v>
      </c>
      <c r="O162" s="73">
        <v>0.2582</v>
      </c>
      <c r="P162" s="74">
        <v>3.65</v>
      </c>
      <c r="Q162" s="75">
        <v>-1.631536</v>
      </c>
      <c r="R162" s="77">
        <v>1158.0</v>
      </c>
      <c r="S162" s="75">
        <v>220.639095</v>
      </c>
      <c r="T162" s="72">
        <v>0.0133</v>
      </c>
      <c r="U162" s="72">
        <v>0.0153</v>
      </c>
      <c r="V162" s="35" t="s">
        <v>107</v>
      </c>
      <c r="W162" s="35">
        <v>15.0</v>
      </c>
      <c r="X162" s="35">
        <v>14.0</v>
      </c>
      <c r="Y162" s="72">
        <v>0.0097</v>
      </c>
      <c r="Z162" s="35">
        <v>0.94</v>
      </c>
      <c r="AA162" s="35" t="s">
        <v>404</v>
      </c>
      <c r="AB162" s="35" t="s">
        <v>522</v>
      </c>
      <c r="AC162" s="35">
        <v>24.12</v>
      </c>
      <c r="AD162" s="78">
        <v>39426.0</v>
      </c>
      <c r="AE162" s="35">
        <v>12.59</v>
      </c>
      <c r="AF162" s="35">
        <v>0.25</v>
      </c>
      <c r="AG162" s="78">
        <v>45824.0</v>
      </c>
      <c r="AH162" s="35">
        <v>0.9323</v>
      </c>
      <c r="AI162" s="35" t="s">
        <v>121</v>
      </c>
      <c r="AJ162" s="35" t="s">
        <v>92</v>
      </c>
      <c r="AK162" s="35" t="s">
        <v>716</v>
      </c>
      <c r="AL162" s="35">
        <v>2180.0</v>
      </c>
      <c r="AM162" s="35" t="s">
        <v>94</v>
      </c>
      <c r="AN162" s="35" t="s">
        <v>94</v>
      </c>
      <c r="AO162" s="35" t="s">
        <v>94</v>
      </c>
      <c r="AP162" s="35" t="s">
        <v>94</v>
      </c>
      <c r="AQ162" s="35" t="s">
        <v>94</v>
      </c>
      <c r="AR162" s="35" t="s">
        <v>94</v>
      </c>
      <c r="AS162" s="35" t="s">
        <v>94</v>
      </c>
      <c r="AT162" s="89" t="s">
        <v>756</v>
      </c>
      <c r="AU162" s="35" t="s">
        <v>739</v>
      </c>
      <c r="AV162" s="35" t="s">
        <v>100</v>
      </c>
      <c r="AW162" s="35" t="s">
        <v>740</v>
      </c>
      <c r="AX162" s="91"/>
    </row>
    <row r="163">
      <c r="A163" s="35">
        <v>159.0</v>
      </c>
      <c r="B163" s="66" t="s">
        <v>716</v>
      </c>
      <c r="C163" s="81" t="str">
        <f t="shared" si="3"/>
        <v>View</v>
      </c>
      <c r="D163" s="35" t="s">
        <v>757</v>
      </c>
      <c r="E163" s="70">
        <v>0.7147</v>
      </c>
      <c r="F163" s="84" t="str">
        <f t="shared" si="4"/>
        <v>Global Large-Stock Blend</v>
      </c>
      <c r="G163" s="72">
        <v>0.0032</v>
      </c>
      <c r="H163" s="73">
        <v>0.1004</v>
      </c>
      <c r="I163" s="73">
        <v>0.0669</v>
      </c>
      <c r="J163" s="73">
        <v>0.1636</v>
      </c>
      <c r="K163" s="73">
        <v>0.5101</v>
      </c>
      <c r="L163" s="73">
        <v>0.2641</v>
      </c>
      <c r="M163" s="73">
        <v>0.8024</v>
      </c>
      <c r="N163" s="74">
        <v>0.679</v>
      </c>
      <c r="O163" s="73">
        <v>0.2641</v>
      </c>
      <c r="P163" s="74">
        <v>3.13</v>
      </c>
      <c r="Q163" s="75">
        <v>673.451831</v>
      </c>
      <c r="R163" s="77">
        <v>2290.0</v>
      </c>
      <c r="S163" s="75">
        <v>21766.39448</v>
      </c>
      <c r="T163" s="72">
        <v>0.0136</v>
      </c>
      <c r="U163" s="72">
        <v>0.0158</v>
      </c>
      <c r="V163" s="35" t="s">
        <v>145</v>
      </c>
      <c r="W163" s="35">
        <v>17.0</v>
      </c>
      <c r="X163" s="35">
        <v>26.0</v>
      </c>
      <c r="Y163" s="72">
        <v>0.0098</v>
      </c>
      <c r="Z163" s="35">
        <v>0.93</v>
      </c>
      <c r="AA163" s="35" t="s">
        <v>404</v>
      </c>
      <c r="AB163" s="35" t="s">
        <v>522</v>
      </c>
      <c r="AC163" s="35">
        <v>21.88</v>
      </c>
      <c r="AD163" s="78">
        <v>39533.0</v>
      </c>
      <c r="AE163" s="35">
        <v>12.59</v>
      </c>
      <c r="AF163" s="35">
        <v>0.25</v>
      </c>
      <c r="AG163" s="78">
        <v>45824.0</v>
      </c>
      <c r="AH163" s="35">
        <v>0.9612</v>
      </c>
      <c r="AI163" s="35" t="s">
        <v>121</v>
      </c>
      <c r="AJ163" s="35" t="s">
        <v>365</v>
      </c>
      <c r="AK163" s="35" t="s">
        <v>716</v>
      </c>
      <c r="AL163" s="35">
        <v>2180.0</v>
      </c>
      <c r="AM163" s="35" t="s">
        <v>94</v>
      </c>
      <c r="AN163" s="35" t="s">
        <v>94</v>
      </c>
      <c r="AO163" s="35" t="s">
        <v>94</v>
      </c>
      <c r="AP163" s="35" t="s">
        <v>94</v>
      </c>
      <c r="AQ163" s="35" t="s">
        <v>94</v>
      </c>
      <c r="AR163" s="35" t="s">
        <v>94</v>
      </c>
      <c r="AS163" s="35" t="s">
        <v>94</v>
      </c>
      <c r="AT163" s="89" t="s">
        <v>758</v>
      </c>
      <c r="AU163" s="35" t="s">
        <v>739</v>
      </c>
      <c r="AV163" s="35" t="s">
        <v>100</v>
      </c>
      <c r="AW163" s="35" t="s">
        <v>740</v>
      </c>
      <c r="AX163" s="91"/>
    </row>
    <row r="164">
      <c r="A164" s="35">
        <v>160.0</v>
      </c>
      <c r="B164" s="66" t="s">
        <v>759</v>
      </c>
      <c r="C164" s="81" t="str">
        <f t="shared" si="3"/>
        <v>View</v>
      </c>
      <c r="D164" s="35" t="s">
        <v>760</v>
      </c>
      <c r="E164" s="70">
        <v>1.2247</v>
      </c>
      <c r="F164" s="84" t="str">
        <f t="shared" si="4"/>
        <v>Global Large-Stock Growth</v>
      </c>
      <c r="G164" s="72">
        <v>0.0144</v>
      </c>
      <c r="H164" s="73">
        <v>0.2017</v>
      </c>
      <c r="I164" s="73">
        <v>0.1178</v>
      </c>
      <c r="J164" s="73">
        <v>0.3409</v>
      </c>
      <c r="K164" s="73">
        <v>1.0621</v>
      </c>
      <c r="L164" s="73">
        <v>0.4305</v>
      </c>
      <c r="M164" s="73">
        <v>0.831</v>
      </c>
      <c r="N164" s="74">
        <v>0.4885</v>
      </c>
      <c r="O164" s="73">
        <v>0.4305</v>
      </c>
      <c r="P164" s="74">
        <v>2.0</v>
      </c>
      <c r="Q164" s="75">
        <v>13.292361</v>
      </c>
      <c r="R164" s="77">
        <v>32.0</v>
      </c>
      <c r="S164" s="75">
        <v>453.247584</v>
      </c>
      <c r="T164" s="72">
        <v>0.0</v>
      </c>
      <c r="U164" s="72">
        <v>0.0029</v>
      </c>
      <c r="V164" s="35" t="s">
        <v>107</v>
      </c>
      <c r="W164" s="35">
        <v>7.0</v>
      </c>
      <c r="X164" s="35">
        <v>2.0</v>
      </c>
      <c r="Y164" s="72">
        <v>0.0127</v>
      </c>
      <c r="Z164" s="35">
        <v>0.94</v>
      </c>
      <c r="AA164" s="35" t="s">
        <v>404</v>
      </c>
      <c r="AB164" s="35" t="s">
        <v>522</v>
      </c>
      <c r="AC164" s="35">
        <v>33.68</v>
      </c>
      <c r="AD164" s="78">
        <v>39262.0</v>
      </c>
      <c r="AE164" s="35">
        <v>18.02</v>
      </c>
      <c r="AF164" s="35">
        <v>2.21</v>
      </c>
      <c r="AG164" s="78">
        <v>45646.0</v>
      </c>
      <c r="AH164" s="35">
        <v>0.4371</v>
      </c>
      <c r="AI164" s="35" t="s">
        <v>140</v>
      </c>
      <c r="AJ164" s="35"/>
      <c r="AK164" s="35" t="s">
        <v>716</v>
      </c>
      <c r="AL164" s="35">
        <v>2200.0</v>
      </c>
      <c r="AM164" s="35" t="s">
        <v>94</v>
      </c>
      <c r="AN164" s="35" t="s">
        <v>94</v>
      </c>
      <c r="AO164" s="35" t="s">
        <v>94</v>
      </c>
      <c r="AP164" s="35" t="s">
        <v>94</v>
      </c>
      <c r="AQ164" s="35" t="s">
        <v>94</v>
      </c>
      <c r="AR164" s="35" t="s">
        <v>94</v>
      </c>
      <c r="AS164" s="35" t="s">
        <v>94</v>
      </c>
      <c r="AT164" s="89" t="s">
        <v>761</v>
      </c>
      <c r="AU164" s="35" t="s">
        <v>762</v>
      </c>
      <c r="AV164" s="35" t="s">
        <v>100</v>
      </c>
      <c r="AW164" s="35" t="s">
        <v>763</v>
      </c>
      <c r="AX164" s="91"/>
    </row>
    <row r="165">
      <c r="A165" s="35">
        <v>161.0</v>
      </c>
      <c r="B165" s="66" t="s">
        <v>764</v>
      </c>
      <c r="C165" s="81" t="str">
        <f t="shared" si="3"/>
        <v>View</v>
      </c>
      <c r="D165" s="35" t="s">
        <v>765</v>
      </c>
      <c r="E165" s="70">
        <v>0.9683</v>
      </c>
      <c r="F165" s="84" t="str">
        <f t="shared" si="4"/>
        <v>Global Large-Stock Growth</v>
      </c>
      <c r="G165" s="72">
        <v>0.0087</v>
      </c>
      <c r="H165" s="73">
        <v>0.1281</v>
      </c>
      <c r="I165" s="73">
        <v>0.0807</v>
      </c>
      <c r="J165" s="73">
        <v>0.211</v>
      </c>
      <c r="K165" s="73">
        <v>0.6947</v>
      </c>
      <c r="L165" s="73">
        <v>0.2904</v>
      </c>
      <c r="M165" s="73">
        <v>0.9842</v>
      </c>
      <c r="N165" s="74">
        <v>0.7686</v>
      </c>
      <c r="O165" s="73">
        <v>0.2904</v>
      </c>
      <c r="P165" s="74">
        <v>3.48</v>
      </c>
      <c r="Q165" s="75">
        <v>-48.163685</v>
      </c>
      <c r="R165" s="77">
        <v>115.0</v>
      </c>
      <c r="S165" s="75">
        <v>4242.917305</v>
      </c>
      <c r="T165" s="72">
        <v>0.0</v>
      </c>
      <c r="U165" s="72">
        <v>0.006</v>
      </c>
      <c r="V165" s="35" t="s">
        <v>107</v>
      </c>
      <c r="W165" s="35">
        <v>24.0</v>
      </c>
      <c r="X165" s="35">
        <v>12.0</v>
      </c>
      <c r="Y165" s="72">
        <v>0.0104</v>
      </c>
      <c r="Z165" s="35">
        <v>0.98</v>
      </c>
      <c r="AA165" s="35" t="s">
        <v>404</v>
      </c>
      <c r="AB165" s="35" t="s">
        <v>743</v>
      </c>
      <c r="AC165" s="35">
        <v>21.81</v>
      </c>
      <c r="AD165" s="78">
        <v>38408.0</v>
      </c>
      <c r="AE165" s="35">
        <v>1.43</v>
      </c>
      <c r="AF165" s="35">
        <v>1.43</v>
      </c>
      <c r="AG165" s="78">
        <v>45632.0</v>
      </c>
      <c r="AH165" s="35">
        <v>8.9244</v>
      </c>
      <c r="AI165" s="35" t="s">
        <v>140</v>
      </c>
      <c r="AJ165" s="35"/>
      <c r="AK165" s="35" t="s">
        <v>716</v>
      </c>
      <c r="AL165" s="35">
        <v>2200.0</v>
      </c>
      <c r="AM165" s="35" t="s">
        <v>94</v>
      </c>
      <c r="AN165" s="35" t="s">
        <v>94</v>
      </c>
      <c r="AO165" s="35" t="s">
        <v>94</v>
      </c>
      <c r="AP165" s="35" t="s">
        <v>94</v>
      </c>
      <c r="AQ165" s="35" t="s">
        <v>94</v>
      </c>
      <c r="AR165" s="35" t="s">
        <v>94</v>
      </c>
      <c r="AS165" s="35" t="s">
        <v>94</v>
      </c>
      <c r="AT165" s="89" t="s">
        <v>766</v>
      </c>
      <c r="AU165" s="35" t="s">
        <v>762</v>
      </c>
      <c r="AV165" s="35" t="s">
        <v>100</v>
      </c>
      <c r="AW165" s="35" t="s">
        <v>763</v>
      </c>
      <c r="AX165" s="91"/>
    </row>
    <row r="166">
      <c r="A166" s="35">
        <v>162.0</v>
      </c>
      <c r="B166" s="66" t="s">
        <v>767</v>
      </c>
      <c r="C166" s="81" t="str">
        <f t="shared" si="3"/>
        <v>View</v>
      </c>
      <c r="D166" s="35" t="s">
        <v>768</v>
      </c>
      <c r="E166" s="70">
        <v>0.943</v>
      </c>
      <c r="F166" s="84" t="str">
        <f t="shared" si="4"/>
        <v>Global Large-Stock Growth</v>
      </c>
      <c r="G166" s="72">
        <v>0.0093</v>
      </c>
      <c r="H166" s="73">
        <v>0.1135</v>
      </c>
      <c r="I166" s="73">
        <v>0.0424</v>
      </c>
      <c r="J166" s="73">
        <v>0.3193</v>
      </c>
      <c r="K166" s="73">
        <v>0.9008</v>
      </c>
      <c r="L166" s="73">
        <v>0.516</v>
      </c>
      <c r="M166" s="73">
        <v>0.5582</v>
      </c>
      <c r="N166" s="74">
        <v>0.2823</v>
      </c>
      <c r="O166" s="73">
        <v>0.516</v>
      </c>
      <c r="P166" s="74">
        <v>1.13</v>
      </c>
      <c r="Q166" s="75">
        <v>-27.884288</v>
      </c>
      <c r="R166" s="77">
        <v>42.0</v>
      </c>
      <c r="S166" s="75">
        <v>3365.55852</v>
      </c>
      <c r="T166" s="72">
        <v>0.0</v>
      </c>
      <c r="U166" s="72">
        <v>9.0E-4</v>
      </c>
      <c r="V166" s="35" t="s">
        <v>107</v>
      </c>
      <c r="W166" s="35">
        <v>9.0</v>
      </c>
      <c r="X166" s="35">
        <v>3.0</v>
      </c>
      <c r="Y166" s="72">
        <v>0.014</v>
      </c>
      <c r="Z166" s="35">
        <v>1.19</v>
      </c>
      <c r="AA166" s="35" t="s">
        <v>404</v>
      </c>
      <c r="AB166" s="35" t="s">
        <v>522</v>
      </c>
      <c r="AC166" s="35">
        <v>30.07</v>
      </c>
      <c r="AD166" s="78">
        <v>39598.0</v>
      </c>
      <c r="AE166" s="35">
        <v>17.1</v>
      </c>
      <c r="AF166" s="35">
        <v>17.1</v>
      </c>
      <c r="AG166" s="78">
        <v>45642.0</v>
      </c>
      <c r="AH166" s="35">
        <v>3.2341</v>
      </c>
      <c r="AI166" s="35" t="s">
        <v>140</v>
      </c>
      <c r="AJ166" s="35"/>
      <c r="AK166" s="35" t="s">
        <v>716</v>
      </c>
      <c r="AL166" s="35">
        <v>2200.0</v>
      </c>
      <c r="AM166" s="35" t="s">
        <v>94</v>
      </c>
      <c r="AN166" s="35" t="s">
        <v>94</v>
      </c>
      <c r="AO166" s="35" t="s">
        <v>94</v>
      </c>
      <c r="AP166" s="35" t="s">
        <v>94</v>
      </c>
      <c r="AQ166" s="35" t="s">
        <v>94</v>
      </c>
      <c r="AR166" s="35" t="s">
        <v>94</v>
      </c>
      <c r="AS166" s="35" t="s">
        <v>94</v>
      </c>
      <c r="AT166" s="89" t="s">
        <v>769</v>
      </c>
      <c r="AU166" s="35" t="s">
        <v>762</v>
      </c>
      <c r="AV166" s="35" t="s">
        <v>100</v>
      </c>
      <c r="AW166" s="35" t="s">
        <v>763</v>
      </c>
      <c r="AX166" s="91"/>
    </row>
    <row r="167">
      <c r="A167" s="35">
        <v>163.0</v>
      </c>
      <c r="B167" s="66" t="s">
        <v>770</v>
      </c>
      <c r="C167" s="81" t="str">
        <f t="shared" si="3"/>
        <v>View</v>
      </c>
      <c r="D167" s="35" t="s">
        <v>771</v>
      </c>
      <c r="E167" s="70">
        <v>0.4864</v>
      </c>
      <c r="F167" s="84" t="str">
        <f t="shared" si="4"/>
        <v>Global Large-Stock Growth</v>
      </c>
      <c r="G167" s="72">
        <v>0.0085</v>
      </c>
      <c r="H167" s="73">
        <v>0.0441</v>
      </c>
      <c r="I167" s="73">
        <v>-0.0043</v>
      </c>
      <c r="J167" s="73">
        <v>0.1226</v>
      </c>
      <c r="K167" s="73">
        <v>0.4143</v>
      </c>
      <c r="L167" s="73">
        <v>0.3366</v>
      </c>
      <c r="M167" s="73" t="s">
        <v>94</v>
      </c>
      <c r="N167" s="74" t="s">
        <v>94</v>
      </c>
      <c r="O167" s="73" t="s">
        <v>94</v>
      </c>
      <c r="P167" s="74" t="s">
        <v>94</v>
      </c>
      <c r="Q167" s="75">
        <v>-27.14158</v>
      </c>
      <c r="R167" s="77">
        <v>43.0</v>
      </c>
      <c r="S167" s="75">
        <v>389.139952</v>
      </c>
      <c r="T167" s="72">
        <v>0.0085</v>
      </c>
      <c r="U167" s="72">
        <v>0.004</v>
      </c>
      <c r="V167" s="35" t="s">
        <v>107</v>
      </c>
      <c r="W167" s="35">
        <v>61.0</v>
      </c>
      <c r="X167" s="35">
        <v>60.0</v>
      </c>
      <c r="Y167" s="72">
        <v>0.0103</v>
      </c>
      <c r="Z167" s="35" t="s">
        <v>94</v>
      </c>
      <c r="AA167" s="35" t="s">
        <v>404</v>
      </c>
      <c r="AB167" s="35" t="s">
        <v>772</v>
      </c>
      <c r="AC167" s="35">
        <v>30.17</v>
      </c>
      <c r="AD167" s="78">
        <v>41807.0</v>
      </c>
      <c r="AE167" s="35">
        <v>11.05</v>
      </c>
      <c r="AF167" s="35">
        <v>4.62</v>
      </c>
      <c r="AG167" s="78">
        <v>45643.0</v>
      </c>
      <c r="AH167" s="35">
        <v>3.9491</v>
      </c>
      <c r="AI167" s="35" t="s">
        <v>140</v>
      </c>
      <c r="AJ167" s="35" t="s">
        <v>134</v>
      </c>
      <c r="AK167" s="35" t="s">
        <v>716</v>
      </c>
      <c r="AL167" s="35">
        <v>2200.0</v>
      </c>
      <c r="AM167" s="35" t="s">
        <v>94</v>
      </c>
      <c r="AN167" s="35" t="s">
        <v>94</v>
      </c>
      <c r="AO167" s="35" t="s">
        <v>94</v>
      </c>
      <c r="AP167" s="35" t="s">
        <v>94</v>
      </c>
      <c r="AQ167" s="35" t="s">
        <v>94</v>
      </c>
      <c r="AR167" s="35" t="s">
        <v>94</v>
      </c>
      <c r="AS167" s="35" t="s">
        <v>94</v>
      </c>
      <c r="AT167" s="89" t="s">
        <v>773</v>
      </c>
      <c r="AU167" s="35" t="s">
        <v>762</v>
      </c>
      <c r="AV167" s="35" t="s">
        <v>100</v>
      </c>
      <c r="AW167" s="35" t="s">
        <v>763</v>
      </c>
      <c r="AX167" s="91"/>
    </row>
    <row r="168">
      <c r="A168" s="35">
        <v>164.0</v>
      </c>
      <c r="B168" s="66" t="s">
        <v>774</v>
      </c>
      <c r="C168" s="81" t="str">
        <f t="shared" si="3"/>
        <v>View</v>
      </c>
      <c r="D168" s="35" t="s">
        <v>775</v>
      </c>
      <c r="E168" s="70">
        <v>0.9902</v>
      </c>
      <c r="F168" s="84" t="str">
        <f t="shared" si="4"/>
        <v>Global Large-Stock Value</v>
      </c>
      <c r="G168" s="72">
        <v>0.0072</v>
      </c>
      <c r="H168" s="73">
        <v>0.1558</v>
      </c>
      <c r="I168" s="73">
        <v>0.0978</v>
      </c>
      <c r="J168" s="73">
        <v>0.265</v>
      </c>
      <c r="K168" s="73">
        <v>0.7206</v>
      </c>
      <c r="L168" s="73">
        <v>0.2324</v>
      </c>
      <c r="M168" s="73">
        <v>1.088</v>
      </c>
      <c r="N168" s="74">
        <v>0.8759</v>
      </c>
      <c r="O168" s="73">
        <v>0.2324</v>
      </c>
      <c r="P168" s="74">
        <v>4.79</v>
      </c>
      <c r="Q168" s="75">
        <v>18.085348</v>
      </c>
      <c r="R168" s="77">
        <v>1409.0</v>
      </c>
      <c r="S168" s="75">
        <v>466.301808</v>
      </c>
      <c r="T168" s="72">
        <v>0.0</v>
      </c>
      <c r="U168" s="72">
        <v>0.0228</v>
      </c>
      <c r="V168" s="35" t="s">
        <v>107</v>
      </c>
      <c r="W168" s="35">
        <v>1.0</v>
      </c>
      <c r="X168" s="35">
        <v>1.0</v>
      </c>
      <c r="Y168" s="72">
        <v>0.0107</v>
      </c>
      <c r="Z168" s="35">
        <v>0.94</v>
      </c>
      <c r="AA168" s="35" t="s">
        <v>404</v>
      </c>
      <c r="AB168" s="35" t="s">
        <v>743</v>
      </c>
      <c r="AC168" s="35">
        <v>16.21</v>
      </c>
      <c r="AD168" s="78">
        <v>41647.0</v>
      </c>
      <c r="AE168" s="35">
        <v>15.51</v>
      </c>
      <c r="AF168" s="35">
        <v>2.17</v>
      </c>
      <c r="AG168" s="78">
        <v>45643.0</v>
      </c>
      <c r="AH168" s="35">
        <v>1.4388</v>
      </c>
      <c r="AI168" s="35" t="s">
        <v>140</v>
      </c>
      <c r="AJ168" s="35"/>
      <c r="AK168" s="35" t="s">
        <v>716</v>
      </c>
      <c r="AL168" s="35">
        <v>2210.0</v>
      </c>
      <c r="AM168" s="35" t="s">
        <v>94</v>
      </c>
      <c r="AN168" s="35" t="s">
        <v>94</v>
      </c>
      <c r="AO168" s="35" t="s">
        <v>94</v>
      </c>
      <c r="AP168" s="35" t="s">
        <v>94</v>
      </c>
      <c r="AQ168" s="35" t="s">
        <v>94</v>
      </c>
      <c r="AR168" s="35" t="s">
        <v>94</v>
      </c>
      <c r="AS168" s="35" t="s">
        <v>94</v>
      </c>
      <c r="AT168" s="89" t="s">
        <v>776</v>
      </c>
      <c r="AU168" s="35" t="s">
        <v>777</v>
      </c>
      <c r="AV168" s="35" t="s">
        <v>100</v>
      </c>
      <c r="AW168" s="35" t="s">
        <v>778</v>
      </c>
      <c r="AX168" s="91"/>
    </row>
    <row r="169">
      <c r="A169" s="35">
        <v>165.0</v>
      </c>
      <c r="B169" s="66" t="s">
        <v>779</v>
      </c>
      <c r="C169" s="81" t="str">
        <f t="shared" si="3"/>
        <v>View</v>
      </c>
      <c r="D169" s="35" t="s">
        <v>780</v>
      </c>
      <c r="E169" s="70">
        <v>0.9869</v>
      </c>
      <c r="F169" s="84" t="str">
        <f t="shared" si="4"/>
        <v>Global Large-Stock Value</v>
      </c>
      <c r="G169" s="72">
        <v>0.0103</v>
      </c>
      <c r="H169" s="73">
        <v>0.1702</v>
      </c>
      <c r="I169" s="73">
        <v>0.0873</v>
      </c>
      <c r="J169" s="73">
        <v>0.1776</v>
      </c>
      <c r="K169" s="73">
        <v>0.6348</v>
      </c>
      <c r="L169" s="73">
        <v>0.2665</v>
      </c>
      <c r="M169" s="73">
        <v>1.0811</v>
      </c>
      <c r="N169" s="74">
        <v>0.9036</v>
      </c>
      <c r="O169" s="73">
        <v>0.2665</v>
      </c>
      <c r="P169" s="74">
        <v>4.14</v>
      </c>
      <c r="Q169" s="75">
        <v>15.279105</v>
      </c>
      <c r="R169" s="77">
        <v>47.0</v>
      </c>
      <c r="S169" s="75">
        <v>2805.475756</v>
      </c>
      <c r="T169" s="72">
        <v>0.0</v>
      </c>
      <c r="U169" s="72">
        <v>0.0115</v>
      </c>
      <c r="V169" s="35" t="s">
        <v>107</v>
      </c>
      <c r="W169" s="35">
        <v>17.0</v>
      </c>
      <c r="X169" s="35">
        <v>6.0</v>
      </c>
      <c r="Y169" s="72">
        <v>0.0084</v>
      </c>
      <c r="Z169" s="35">
        <v>0.99</v>
      </c>
      <c r="AA169" s="35" t="s">
        <v>404</v>
      </c>
      <c r="AB169" s="35" t="s">
        <v>522</v>
      </c>
      <c r="AC169" s="35">
        <v>19.59</v>
      </c>
      <c r="AD169" s="78">
        <v>41107.0</v>
      </c>
      <c r="AE169" s="35">
        <v>17.57</v>
      </c>
      <c r="AF169" s="35">
        <v>6.75</v>
      </c>
      <c r="AG169" s="78">
        <v>45636.0</v>
      </c>
      <c r="AH169" s="35">
        <v>1.2424</v>
      </c>
      <c r="AI169" s="35" t="s">
        <v>140</v>
      </c>
      <c r="AJ169" s="35"/>
      <c r="AK169" s="35" t="s">
        <v>716</v>
      </c>
      <c r="AL169" s="35">
        <v>2210.0</v>
      </c>
      <c r="AM169" s="35" t="s">
        <v>94</v>
      </c>
      <c r="AN169" s="35" t="s">
        <v>94</v>
      </c>
      <c r="AO169" s="35" t="s">
        <v>94</v>
      </c>
      <c r="AP169" s="35" t="s">
        <v>94</v>
      </c>
      <c r="AQ169" s="35" t="s">
        <v>94</v>
      </c>
      <c r="AR169" s="35" t="s">
        <v>94</v>
      </c>
      <c r="AS169" s="35" t="s">
        <v>94</v>
      </c>
      <c r="AT169" s="89" t="s">
        <v>781</v>
      </c>
      <c r="AU169" s="35" t="s">
        <v>777</v>
      </c>
      <c r="AV169" s="35" t="s">
        <v>100</v>
      </c>
      <c r="AW169" s="35" t="s">
        <v>778</v>
      </c>
      <c r="AX169" s="91"/>
    </row>
    <row r="170">
      <c r="A170" s="35">
        <v>166.0</v>
      </c>
      <c r="B170" s="66" t="s">
        <v>782</v>
      </c>
      <c r="C170" s="81" t="str">
        <f t="shared" si="3"/>
        <v>View</v>
      </c>
      <c r="D170" s="35" t="s">
        <v>783</v>
      </c>
      <c r="E170" s="70">
        <v>0.8702</v>
      </c>
      <c r="F170" s="84" t="str">
        <f t="shared" si="4"/>
        <v>Global Large-Stock Value</v>
      </c>
      <c r="G170" s="72">
        <v>0.0075</v>
      </c>
      <c r="H170" s="73">
        <v>0.2105</v>
      </c>
      <c r="I170" s="73">
        <v>0.1479</v>
      </c>
      <c r="J170" s="73">
        <v>0.2168</v>
      </c>
      <c r="K170" s="73">
        <v>0.6145</v>
      </c>
      <c r="L170" s="73">
        <v>0.2351</v>
      </c>
      <c r="M170" s="73">
        <v>1.1463</v>
      </c>
      <c r="N170" s="74">
        <v>0.9451</v>
      </c>
      <c r="O170" s="73">
        <v>0.2351</v>
      </c>
      <c r="P170" s="74">
        <v>4.97</v>
      </c>
      <c r="Q170" s="75">
        <v>-32.190883</v>
      </c>
      <c r="R170" s="77">
        <v>86.0</v>
      </c>
      <c r="S170" s="75">
        <v>582.758338</v>
      </c>
      <c r="T170" s="72">
        <v>0.0</v>
      </c>
      <c r="U170" s="72">
        <v>0.0184</v>
      </c>
      <c r="V170" s="35" t="s">
        <v>107</v>
      </c>
      <c r="W170" s="35">
        <v>4.0</v>
      </c>
      <c r="X170" s="35">
        <v>12.0</v>
      </c>
      <c r="Y170" s="72">
        <v>0.0093</v>
      </c>
      <c r="Z170" s="35">
        <v>0.94</v>
      </c>
      <c r="AA170" s="35" t="s">
        <v>404</v>
      </c>
      <c r="AB170" s="35" t="s">
        <v>522</v>
      </c>
      <c r="AC170" s="35">
        <v>15.45</v>
      </c>
      <c r="AD170" s="78">
        <v>39813.0</v>
      </c>
      <c r="AE170" s="35">
        <v>14.84</v>
      </c>
      <c r="AF170" s="35">
        <v>2.51</v>
      </c>
      <c r="AG170" s="78">
        <v>45652.0</v>
      </c>
      <c r="AH170" s="35">
        <v>0.4077</v>
      </c>
      <c r="AI170" s="35" t="s">
        <v>140</v>
      </c>
      <c r="AJ170" s="35"/>
      <c r="AK170" s="35" t="s">
        <v>716</v>
      </c>
      <c r="AL170" s="35">
        <v>2210.0</v>
      </c>
      <c r="AM170" s="35" t="s">
        <v>94</v>
      </c>
      <c r="AN170" s="35" t="s">
        <v>94</v>
      </c>
      <c r="AO170" s="35" t="s">
        <v>94</v>
      </c>
      <c r="AP170" s="35" t="s">
        <v>94</v>
      </c>
      <c r="AQ170" s="35" t="s">
        <v>94</v>
      </c>
      <c r="AR170" s="35" t="s">
        <v>94</v>
      </c>
      <c r="AS170" s="35" t="s">
        <v>94</v>
      </c>
      <c r="AT170" s="89" t="s">
        <v>784</v>
      </c>
      <c r="AU170" s="35" t="s">
        <v>777</v>
      </c>
      <c r="AV170" s="35" t="s">
        <v>100</v>
      </c>
      <c r="AW170" s="35" t="s">
        <v>778</v>
      </c>
      <c r="AX170" s="91"/>
    </row>
    <row r="171">
      <c r="A171" s="35">
        <v>167.0</v>
      </c>
      <c r="B171" s="66" t="s">
        <v>785</v>
      </c>
      <c r="C171" s="81" t="str">
        <f t="shared" si="3"/>
        <v>View</v>
      </c>
      <c r="D171" s="35" t="s">
        <v>786</v>
      </c>
      <c r="E171" s="70">
        <v>0.8692</v>
      </c>
      <c r="F171" s="84" t="str">
        <f t="shared" si="4"/>
        <v>Global Large-Stock Value</v>
      </c>
      <c r="G171" s="72">
        <v>0.005</v>
      </c>
      <c r="H171" s="73">
        <v>0.1424</v>
      </c>
      <c r="I171" s="73">
        <v>0.0871</v>
      </c>
      <c r="J171" s="73">
        <v>0.1842</v>
      </c>
      <c r="K171" s="73">
        <v>0.617</v>
      </c>
      <c r="L171" s="73">
        <v>0.252</v>
      </c>
      <c r="M171" s="73">
        <v>1.1194</v>
      </c>
      <c r="N171" s="74">
        <v>0.8927</v>
      </c>
      <c r="O171" s="73">
        <v>0.252</v>
      </c>
      <c r="P171" s="74">
        <v>4.52</v>
      </c>
      <c r="Q171" s="75">
        <v>95.91978</v>
      </c>
      <c r="R171" s="77">
        <v>175.0</v>
      </c>
      <c r="S171" s="75">
        <v>394.878164</v>
      </c>
      <c r="T171" s="72">
        <v>0.0197</v>
      </c>
      <c r="U171" s="72">
        <v>0.0253</v>
      </c>
      <c r="V171" s="35" t="s">
        <v>107</v>
      </c>
      <c r="W171" s="35">
        <v>15.0</v>
      </c>
      <c r="X171" s="35">
        <v>11.0</v>
      </c>
      <c r="Y171" s="72">
        <v>0.0094</v>
      </c>
      <c r="Z171" s="35">
        <v>1.02</v>
      </c>
      <c r="AA171" s="35" t="s">
        <v>404</v>
      </c>
      <c r="AB171" s="35" t="s">
        <v>90</v>
      </c>
      <c r="AC171" s="35">
        <v>17.13</v>
      </c>
      <c r="AD171" s="78">
        <v>36794.0</v>
      </c>
      <c r="AE171" s="35">
        <v>10.67</v>
      </c>
      <c r="AF171" s="35">
        <v>6.67</v>
      </c>
      <c r="AG171" s="78">
        <v>45831.0</v>
      </c>
      <c r="AH171" s="35">
        <v>1.3705</v>
      </c>
      <c r="AI171" s="35" t="s">
        <v>91</v>
      </c>
      <c r="AJ171" s="35" t="s">
        <v>92</v>
      </c>
      <c r="AK171" s="35" t="s">
        <v>716</v>
      </c>
      <c r="AL171" s="35">
        <v>2210.0</v>
      </c>
      <c r="AM171" s="35" t="s">
        <v>94</v>
      </c>
      <c r="AN171" s="35" t="s">
        <v>94</v>
      </c>
      <c r="AO171" s="35" t="s">
        <v>94</v>
      </c>
      <c r="AP171" s="35" t="s">
        <v>94</v>
      </c>
      <c r="AQ171" s="35" t="s">
        <v>94</v>
      </c>
      <c r="AR171" s="35" t="s">
        <v>94</v>
      </c>
      <c r="AS171" s="35" t="s">
        <v>94</v>
      </c>
      <c r="AT171" s="89" t="s">
        <v>787</v>
      </c>
      <c r="AU171" s="35" t="s">
        <v>777</v>
      </c>
      <c r="AV171" s="35" t="s">
        <v>100</v>
      </c>
      <c r="AW171" s="35" t="s">
        <v>778</v>
      </c>
      <c r="AX171" s="91"/>
    </row>
    <row r="172">
      <c r="A172" s="35">
        <v>168.0</v>
      </c>
      <c r="B172" s="66" t="s">
        <v>788</v>
      </c>
      <c r="C172" s="81" t="str">
        <f t="shared" si="3"/>
        <v>View</v>
      </c>
      <c r="D172" s="35" t="s">
        <v>789</v>
      </c>
      <c r="E172" s="70">
        <v>0.5114</v>
      </c>
      <c r="F172" s="84" t="str">
        <f t="shared" si="4"/>
        <v>Global Large-Stock Value</v>
      </c>
      <c r="G172" s="72">
        <v>0.006</v>
      </c>
      <c r="H172" s="73">
        <v>0.1439</v>
      </c>
      <c r="I172" s="73">
        <v>0.1122</v>
      </c>
      <c r="J172" s="73">
        <v>0.1308</v>
      </c>
      <c r="K172" s="73">
        <v>0.4102</v>
      </c>
      <c r="L172" s="73">
        <v>0.2148</v>
      </c>
      <c r="M172" s="73">
        <v>0.9104</v>
      </c>
      <c r="N172" s="74">
        <v>0.7401</v>
      </c>
      <c r="O172" s="73">
        <v>0.2299</v>
      </c>
      <c r="P172" s="74">
        <v>3.94</v>
      </c>
      <c r="Q172" s="75">
        <v>168.669825</v>
      </c>
      <c r="R172" s="77">
        <v>107.0</v>
      </c>
      <c r="S172" s="75">
        <v>2347.839824</v>
      </c>
      <c r="T172" s="72">
        <v>0.0413</v>
      </c>
      <c r="U172" s="72">
        <v>0.0465</v>
      </c>
      <c r="V172" s="35" t="s">
        <v>107</v>
      </c>
      <c r="W172" s="35">
        <v>51.0</v>
      </c>
      <c r="X172" s="35">
        <v>47.0</v>
      </c>
      <c r="Y172" s="72">
        <v>0.0087</v>
      </c>
      <c r="Z172" s="35">
        <v>0.91</v>
      </c>
      <c r="AA172" s="35" t="s">
        <v>404</v>
      </c>
      <c r="AB172" s="35" t="s">
        <v>790</v>
      </c>
      <c r="AC172" s="35">
        <v>12.63</v>
      </c>
      <c r="AD172" s="78">
        <v>42422.0</v>
      </c>
      <c r="AE172" s="35">
        <v>9.36</v>
      </c>
      <c r="AF172" s="35">
        <v>3.06</v>
      </c>
      <c r="AG172" s="78">
        <v>45813.0</v>
      </c>
      <c r="AH172" s="35">
        <v>0.3214</v>
      </c>
      <c r="AI172" s="35" t="s">
        <v>91</v>
      </c>
      <c r="AJ172" s="35" t="s">
        <v>134</v>
      </c>
      <c r="AK172" s="35" t="s">
        <v>716</v>
      </c>
      <c r="AL172" s="35">
        <v>2210.0</v>
      </c>
      <c r="AM172" s="35" t="s">
        <v>94</v>
      </c>
      <c r="AN172" s="35" t="s">
        <v>94</v>
      </c>
      <c r="AO172" s="35" t="s">
        <v>94</v>
      </c>
      <c r="AP172" s="35" t="s">
        <v>94</v>
      </c>
      <c r="AQ172" s="35" t="s">
        <v>94</v>
      </c>
      <c r="AR172" s="35" t="s">
        <v>94</v>
      </c>
      <c r="AS172" s="35" t="s">
        <v>94</v>
      </c>
      <c r="AT172" s="89" t="s">
        <v>791</v>
      </c>
      <c r="AU172" s="35" t="s">
        <v>777</v>
      </c>
      <c r="AV172" s="35" t="s">
        <v>100</v>
      </c>
      <c r="AW172" s="35" t="s">
        <v>778</v>
      </c>
      <c r="AX172" s="91"/>
    </row>
    <row r="173">
      <c r="A173" s="35">
        <v>169.0</v>
      </c>
      <c r="B173" s="66" t="s">
        <v>792</v>
      </c>
      <c r="C173" s="81" t="str">
        <f t="shared" si="3"/>
        <v>View</v>
      </c>
      <c r="D173" s="35" t="s">
        <v>793</v>
      </c>
      <c r="E173" s="70">
        <v>0.3259</v>
      </c>
      <c r="F173" s="84" t="str">
        <f t="shared" si="4"/>
        <v>Global Large-Stock Value</v>
      </c>
      <c r="G173" s="72">
        <v>0.004</v>
      </c>
      <c r="H173" s="73">
        <v>0.1581</v>
      </c>
      <c r="I173" s="73">
        <v>0.1584</v>
      </c>
      <c r="J173" s="73">
        <v>0.1874</v>
      </c>
      <c r="K173" s="73">
        <v>0.3084</v>
      </c>
      <c r="L173" s="73">
        <v>0.2215</v>
      </c>
      <c r="M173" s="73">
        <v>0.6962</v>
      </c>
      <c r="N173" s="74">
        <v>0.6036</v>
      </c>
      <c r="O173" s="73">
        <v>0.2502</v>
      </c>
      <c r="P173" s="74">
        <v>2.82</v>
      </c>
      <c r="Q173" s="75">
        <v>0.23833</v>
      </c>
      <c r="R173" s="77">
        <v>122.0</v>
      </c>
      <c r="S173" s="75">
        <v>216.193602</v>
      </c>
      <c r="T173" s="72">
        <v>0.0455</v>
      </c>
      <c r="U173" s="72">
        <v>0.0426</v>
      </c>
      <c r="V173" s="35" t="s">
        <v>107</v>
      </c>
      <c r="W173" s="35">
        <v>17.0</v>
      </c>
      <c r="X173" s="35">
        <v>84.0</v>
      </c>
      <c r="Y173" s="72">
        <v>0.0083</v>
      </c>
      <c r="Z173" s="35">
        <v>0.88</v>
      </c>
      <c r="AA173" s="35" t="s">
        <v>404</v>
      </c>
      <c r="AB173" s="35" t="s">
        <v>794</v>
      </c>
      <c r="AC173" s="35">
        <v>13.08</v>
      </c>
      <c r="AD173" s="78">
        <v>41423.0</v>
      </c>
      <c r="AE173" s="35">
        <v>10.42</v>
      </c>
      <c r="AF173" s="35">
        <v>8.5</v>
      </c>
      <c r="AG173" s="78">
        <v>45831.0</v>
      </c>
      <c r="AH173" s="35">
        <v>1.3088</v>
      </c>
      <c r="AI173" s="35" t="s">
        <v>91</v>
      </c>
      <c r="AJ173" s="35" t="s">
        <v>92</v>
      </c>
      <c r="AK173" s="35" t="s">
        <v>716</v>
      </c>
      <c r="AL173" s="35">
        <v>2210.0</v>
      </c>
      <c r="AM173" s="35" t="s">
        <v>94</v>
      </c>
      <c r="AN173" s="35" t="s">
        <v>94</v>
      </c>
      <c r="AO173" s="35" t="s">
        <v>94</v>
      </c>
      <c r="AP173" s="35" t="s">
        <v>94</v>
      </c>
      <c r="AQ173" s="35" t="s">
        <v>94</v>
      </c>
      <c r="AR173" s="35" t="s">
        <v>94</v>
      </c>
      <c r="AS173" s="35" t="s">
        <v>94</v>
      </c>
      <c r="AT173" s="89" t="s">
        <v>795</v>
      </c>
      <c r="AU173" s="35" t="s">
        <v>777</v>
      </c>
      <c r="AV173" s="35" t="s">
        <v>100</v>
      </c>
      <c r="AW173" s="35" t="s">
        <v>778</v>
      </c>
      <c r="AX173" s="91"/>
    </row>
    <row r="174">
      <c r="A174" s="35">
        <v>170.0</v>
      </c>
      <c r="B174" s="66" t="s">
        <v>796</v>
      </c>
      <c r="C174" s="81" t="str">
        <f t="shared" si="3"/>
        <v>View</v>
      </c>
      <c r="D174" s="35" t="s">
        <v>797</v>
      </c>
      <c r="E174" s="70">
        <v>0.5847</v>
      </c>
      <c r="F174" s="84" t="str">
        <f t="shared" si="4"/>
        <v>Global Small/Mid Stock</v>
      </c>
      <c r="G174" s="72">
        <v>0.0119</v>
      </c>
      <c r="H174" s="73">
        <v>0.1222</v>
      </c>
      <c r="I174" s="73">
        <v>0.0975</v>
      </c>
      <c r="J174" s="73">
        <v>0.0233</v>
      </c>
      <c r="K174" s="73">
        <v>0.5372</v>
      </c>
      <c r="L174" s="73">
        <v>0.2255</v>
      </c>
      <c r="M174" s="73">
        <v>1.732</v>
      </c>
      <c r="N174" s="74">
        <v>0.9435</v>
      </c>
      <c r="O174" s="73">
        <v>0.3449</v>
      </c>
      <c r="P174" s="74">
        <v>5.05</v>
      </c>
      <c r="Q174" s="75">
        <v>-27.659632</v>
      </c>
      <c r="R174" s="77">
        <v>43.0</v>
      </c>
      <c r="S174" s="75">
        <v>730.838848</v>
      </c>
      <c r="T174" s="72">
        <v>0.008</v>
      </c>
      <c r="U174" s="72">
        <v>0.0245</v>
      </c>
      <c r="V174" s="35" t="s">
        <v>107</v>
      </c>
      <c r="W174" s="35">
        <v>77.0</v>
      </c>
      <c r="X174" s="35">
        <v>7.0</v>
      </c>
      <c r="Y174" s="72">
        <v>0.0115</v>
      </c>
      <c r="Z174" s="35">
        <v>1.15</v>
      </c>
      <c r="AA174" s="35" t="s">
        <v>404</v>
      </c>
      <c r="AB174" s="35" t="s">
        <v>743</v>
      </c>
      <c r="AC174" s="35">
        <v>8.92</v>
      </c>
      <c r="AD174" s="78">
        <v>33178.0</v>
      </c>
      <c r="AE174" s="35">
        <v>7.79</v>
      </c>
      <c r="AF174" s="35">
        <v>7.79</v>
      </c>
      <c r="AG174" s="78">
        <v>45637.0</v>
      </c>
      <c r="AH174" s="35">
        <v>5.6688</v>
      </c>
      <c r="AI174" s="35" t="s">
        <v>140</v>
      </c>
      <c r="AJ174" s="35"/>
      <c r="AK174" s="35" t="s">
        <v>716</v>
      </c>
      <c r="AL174" s="35">
        <v>2220.0</v>
      </c>
      <c r="AM174" s="35" t="s">
        <v>94</v>
      </c>
      <c r="AN174" s="35" t="s">
        <v>94</v>
      </c>
      <c r="AO174" s="35" t="s">
        <v>94</v>
      </c>
      <c r="AP174" s="35" t="s">
        <v>94</v>
      </c>
      <c r="AQ174" s="35" t="s">
        <v>94</v>
      </c>
      <c r="AR174" s="35" t="s">
        <v>94</v>
      </c>
      <c r="AS174" s="35" t="s">
        <v>94</v>
      </c>
      <c r="AT174" s="89" t="s">
        <v>798</v>
      </c>
      <c r="AU174" s="35" t="s">
        <v>799</v>
      </c>
      <c r="AV174" s="35" t="s">
        <v>100</v>
      </c>
      <c r="AW174" s="35" t="s">
        <v>800</v>
      </c>
      <c r="AX174" s="91"/>
    </row>
    <row r="175">
      <c r="A175" s="35">
        <v>171.0</v>
      </c>
      <c r="B175" s="66" t="s">
        <v>801</v>
      </c>
      <c r="C175" s="81" t="str">
        <f t="shared" si="3"/>
        <v>View</v>
      </c>
      <c r="D175" s="35" t="s">
        <v>802</v>
      </c>
      <c r="E175" s="70">
        <v>0.4498</v>
      </c>
      <c r="F175" s="84" t="str">
        <f t="shared" si="4"/>
        <v>Global Small/Mid Stock</v>
      </c>
      <c r="G175" s="72">
        <v>0.005</v>
      </c>
      <c r="H175" s="73">
        <v>0.0588</v>
      </c>
      <c r="I175" s="73">
        <v>0.0286</v>
      </c>
      <c r="J175" s="73">
        <v>0.0424</v>
      </c>
      <c r="K175" s="73">
        <v>0.3456</v>
      </c>
      <c r="L175" s="73">
        <v>0.1786</v>
      </c>
      <c r="M175" s="73">
        <v>0.8894</v>
      </c>
      <c r="N175" s="74">
        <v>0.799</v>
      </c>
      <c r="O175" s="73">
        <v>0.1786</v>
      </c>
      <c r="P175" s="74">
        <v>5.12</v>
      </c>
      <c r="Q175" s="75">
        <v>48.516052</v>
      </c>
      <c r="R175" s="77">
        <v>602.0</v>
      </c>
      <c r="S175" s="75">
        <v>4094.677835</v>
      </c>
      <c r="T175" s="72">
        <v>0.0</v>
      </c>
      <c r="U175" s="72">
        <v>0.0231</v>
      </c>
      <c r="V175" s="35" t="s">
        <v>107</v>
      </c>
      <c r="W175" s="35">
        <v>64.0</v>
      </c>
      <c r="X175" s="35">
        <v>23.0</v>
      </c>
      <c r="Y175" s="72">
        <v>0.0091</v>
      </c>
      <c r="Z175" s="35">
        <v>0.8</v>
      </c>
      <c r="AA175" s="35" t="s">
        <v>89</v>
      </c>
      <c r="AB175" s="35" t="s">
        <v>231</v>
      </c>
      <c r="AC175" s="35">
        <v>12.83</v>
      </c>
      <c r="AD175" s="78">
        <v>42881.0</v>
      </c>
      <c r="AE175" s="35">
        <v>8.1</v>
      </c>
      <c r="AF175" s="35">
        <v>4.09</v>
      </c>
      <c r="AG175" s="78">
        <v>45632.0</v>
      </c>
      <c r="AH175" s="35">
        <v>0.421</v>
      </c>
      <c r="AI175" s="35" t="s">
        <v>121</v>
      </c>
      <c r="AJ175" s="35"/>
      <c r="AK175" s="35" t="s">
        <v>716</v>
      </c>
      <c r="AL175" s="35">
        <v>2220.0</v>
      </c>
      <c r="AM175" s="35" t="s">
        <v>94</v>
      </c>
      <c r="AN175" s="35" t="s">
        <v>94</v>
      </c>
      <c r="AO175" s="35" t="s">
        <v>94</v>
      </c>
      <c r="AP175" s="35" t="s">
        <v>94</v>
      </c>
      <c r="AQ175" s="35" t="s">
        <v>94</v>
      </c>
      <c r="AR175" s="35" t="s">
        <v>94</v>
      </c>
      <c r="AS175" s="35" t="s">
        <v>94</v>
      </c>
      <c r="AT175" s="89" t="s">
        <v>803</v>
      </c>
      <c r="AU175" s="35" t="s">
        <v>799</v>
      </c>
      <c r="AV175" s="35" t="s">
        <v>100</v>
      </c>
      <c r="AW175" s="35" t="s">
        <v>800</v>
      </c>
      <c r="AX175" s="91"/>
    </row>
    <row r="176">
      <c r="A176" s="35">
        <v>172.0</v>
      </c>
      <c r="B176" s="66" t="s">
        <v>804</v>
      </c>
      <c r="C176" s="81" t="str">
        <f t="shared" si="3"/>
        <v>View</v>
      </c>
      <c r="D176" s="35" t="s">
        <v>805</v>
      </c>
      <c r="E176" s="70">
        <v>0.4182</v>
      </c>
      <c r="F176" s="84" t="str">
        <f t="shared" si="4"/>
        <v>Global Small/Mid Stock</v>
      </c>
      <c r="G176" s="72">
        <v>0.0089</v>
      </c>
      <c r="H176" s="73">
        <v>0.0606</v>
      </c>
      <c r="I176" s="73">
        <v>0.0303</v>
      </c>
      <c r="J176" s="73">
        <v>0.04</v>
      </c>
      <c r="K176" s="73">
        <v>0.3332</v>
      </c>
      <c r="L176" s="73">
        <v>0.1887</v>
      </c>
      <c r="M176" s="73">
        <v>0.8611</v>
      </c>
      <c r="N176" s="74">
        <v>0.759</v>
      </c>
      <c r="O176" s="73">
        <v>0.1887</v>
      </c>
      <c r="P176" s="74">
        <v>4.7</v>
      </c>
      <c r="Q176" s="75">
        <v>-1899.743078</v>
      </c>
      <c r="R176" s="77">
        <v>606.0</v>
      </c>
      <c r="S176" s="75">
        <v>23068.21605</v>
      </c>
      <c r="T176" s="72">
        <v>0.0</v>
      </c>
      <c r="U176" s="72">
        <v>0.0199</v>
      </c>
      <c r="V176" s="35" t="s">
        <v>107</v>
      </c>
      <c r="W176" s="35">
        <v>66.0</v>
      </c>
      <c r="X176" s="35">
        <v>26.0</v>
      </c>
      <c r="Y176" s="72">
        <v>0.0092</v>
      </c>
      <c r="Z176" s="35">
        <v>0.82</v>
      </c>
      <c r="AA176" s="35" t="s">
        <v>89</v>
      </c>
      <c r="AB176" s="35" t="s">
        <v>231</v>
      </c>
      <c r="AC176" s="35">
        <v>12.77</v>
      </c>
      <c r="AD176" s="78">
        <v>32869.0</v>
      </c>
      <c r="AE176" s="35">
        <v>9.09</v>
      </c>
      <c r="AF176" s="35">
        <v>8.2</v>
      </c>
      <c r="AG176" s="78">
        <v>45632.0</v>
      </c>
      <c r="AH176" s="35">
        <v>1.831</v>
      </c>
      <c r="AI176" s="35" t="s">
        <v>121</v>
      </c>
      <c r="AJ176" s="35"/>
      <c r="AK176" s="35" t="s">
        <v>716</v>
      </c>
      <c r="AL176" s="35">
        <v>2220.0</v>
      </c>
      <c r="AM176" s="35" t="s">
        <v>94</v>
      </c>
      <c r="AN176" s="35" t="s">
        <v>94</v>
      </c>
      <c r="AO176" s="35" t="s">
        <v>94</v>
      </c>
      <c r="AP176" s="35" t="s">
        <v>94</v>
      </c>
      <c r="AQ176" s="35" t="s">
        <v>94</v>
      </c>
      <c r="AR176" s="35" t="s">
        <v>94</v>
      </c>
      <c r="AS176" s="35" t="s">
        <v>94</v>
      </c>
      <c r="AT176" s="89" t="s">
        <v>806</v>
      </c>
      <c r="AU176" s="35" t="s">
        <v>799</v>
      </c>
      <c r="AV176" s="35" t="s">
        <v>100</v>
      </c>
      <c r="AW176" s="35" t="s">
        <v>800</v>
      </c>
      <c r="AX176" s="91"/>
    </row>
    <row r="177">
      <c r="A177" s="35">
        <v>173.0</v>
      </c>
      <c r="B177" s="66" t="s">
        <v>807</v>
      </c>
      <c r="C177" s="81" t="str">
        <f t="shared" si="3"/>
        <v>View</v>
      </c>
      <c r="D177" s="35" t="s">
        <v>808</v>
      </c>
      <c r="E177" s="70">
        <v>0.4113</v>
      </c>
      <c r="F177" s="84" t="str">
        <f t="shared" si="4"/>
        <v>Global Small/Mid Stock</v>
      </c>
      <c r="G177" s="72">
        <v>0.0065</v>
      </c>
      <c r="H177" s="73">
        <v>0.0558</v>
      </c>
      <c r="I177" s="73">
        <v>-0.0114</v>
      </c>
      <c r="J177" s="73">
        <v>0.1395</v>
      </c>
      <c r="K177" s="73">
        <v>0.4934</v>
      </c>
      <c r="L177" s="73">
        <v>0.5027</v>
      </c>
      <c r="M177" s="73">
        <v>0.5074</v>
      </c>
      <c r="N177" s="74">
        <v>0.249</v>
      </c>
      <c r="O177" s="73">
        <v>0.5027</v>
      </c>
      <c r="P177" s="74">
        <v>1.05</v>
      </c>
      <c r="Q177" s="75">
        <v>19.328151</v>
      </c>
      <c r="R177" s="77">
        <v>77.0</v>
      </c>
      <c r="S177" s="75">
        <v>318.356477</v>
      </c>
      <c r="T177" s="72">
        <v>0.0216</v>
      </c>
      <c r="U177" s="72">
        <v>0.0484</v>
      </c>
      <c r="V177" s="35" t="s">
        <v>107</v>
      </c>
      <c r="W177" s="35">
        <v>26.0</v>
      </c>
      <c r="X177" s="35">
        <v>8.0</v>
      </c>
      <c r="Y177" s="72">
        <v>0.0147</v>
      </c>
      <c r="Z177" s="35">
        <v>1.41</v>
      </c>
      <c r="AA177" s="35" t="s">
        <v>809</v>
      </c>
      <c r="AB177" s="35" t="s">
        <v>522</v>
      </c>
      <c r="AC177" s="35">
        <v>16.09</v>
      </c>
      <c r="AD177" s="78">
        <v>39014.0</v>
      </c>
      <c r="AE177" s="35">
        <v>18.1</v>
      </c>
      <c r="AF177" s="35">
        <v>4.84</v>
      </c>
      <c r="AG177" s="78">
        <v>45831.0</v>
      </c>
      <c r="AH177" s="35">
        <v>1.4049</v>
      </c>
      <c r="AI177" s="35" t="s">
        <v>91</v>
      </c>
      <c r="AJ177" s="35" t="s">
        <v>92</v>
      </c>
      <c r="AK177" s="35" t="s">
        <v>716</v>
      </c>
      <c r="AL177" s="35">
        <v>2220.0</v>
      </c>
      <c r="AM177" s="35" t="s">
        <v>94</v>
      </c>
      <c r="AN177" s="35" t="s">
        <v>94</v>
      </c>
      <c r="AO177" s="35" t="s">
        <v>94</v>
      </c>
      <c r="AP177" s="35" t="s">
        <v>94</v>
      </c>
      <c r="AQ177" s="35" t="s">
        <v>94</v>
      </c>
      <c r="AR177" s="35" t="s">
        <v>94</v>
      </c>
      <c r="AS177" s="35" t="s">
        <v>94</v>
      </c>
      <c r="AT177" s="89" t="s">
        <v>810</v>
      </c>
      <c r="AU177" s="35" t="s">
        <v>799</v>
      </c>
      <c r="AV177" s="35" t="s">
        <v>100</v>
      </c>
      <c r="AW177" s="35" t="s">
        <v>800</v>
      </c>
      <c r="AX177" s="91"/>
    </row>
    <row r="178">
      <c r="A178" s="35">
        <v>174.0</v>
      </c>
      <c r="B178" s="66" t="s">
        <v>811</v>
      </c>
      <c r="C178" s="81" t="str">
        <f t="shared" si="3"/>
        <v>View</v>
      </c>
      <c r="D178" s="35" t="s">
        <v>812</v>
      </c>
      <c r="E178" s="70">
        <v>0.1105</v>
      </c>
      <c r="F178" s="84" t="str">
        <f t="shared" si="4"/>
        <v>Global Small/Mid Stock</v>
      </c>
      <c r="G178" s="72">
        <v>0.0095</v>
      </c>
      <c r="H178" s="73">
        <v>0.0985</v>
      </c>
      <c r="I178" s="73">
        <v>0.0453</v>
      </c>
      <c r="J178" s="73">
        <v>0.1507</v>
      </c>
      <c r="K178" s="73">
        <v>0.2176</v>
      </c>
      <c r="L178" s="73">
        <v>0.4365</v>
      </c>
      <c r="M178" s="73">
        <v>0.3639</v>
      </c>
      <c r="N178" s="74">
        <v>0.1511</v>
      </c>
      <c r="O178" s="73">
        <v>0.4365</v>
      </c>
      <c r="P178" s="74">
        <v>0.86</v>
      </c>
      <c r="Q178" s="75">
        <v>-56.007175</v>
      </c>
      <c r="R178" s="77">
        <v>88.0</v>
      </c>
      <c r="S178" s="75">
        <v>1070.406748</v>
      </c>
      <c r="T178" s="72">
        <v>3.0E-4</v>
      </c>
      <c r="U178" s="72">
        <v>0.005</v>
      </c>
      <c r="V178" s="35" t="s">
        <v>107</v>
      </c>
      <c r="W178" s="35">
        <v>20.0</v>
      </c>
      <c r="X178" s="35">
        <v>52.0</v>
      </c>
      <c r="Y178" s="72">
        <v>0.014</v>
      </c>
      <c r="Z178" s="35">
        <v>1.33</v>
      </c>
      <c r="AA178" s="35" t="s">
        <v>809</v>
      </c>
      <c r="AB178" s="35" t="s">
        <v>90</v>
      </c>
      <c r="AC178" s="35">
        <v>25.28</v>
      </c>
      <c r="AD178" s="78">
        <v>41569.0</v>
      </c>
      <c r="AE178" s="35">
        <v>2.55</v>
      </c>
      <c r="AF178" s="35">
        <v>2.5</v>
      </c>
      <c r="AG178" s="78">
        <v>45656.0</v>
      </c>
      <c r="AH178" s="35">
        <v>0.3087</v>
      </c>
      <c r="AI178" s="35" t="s">
        <v>140</v>
      </c>
      <c r="AJ178" s="35" t="s">
        <v>92</v>
      </c>
      <c r="AK178" s="35" t="s">
        <v>716</v>
      </c>
      <c r="AL178" s="35">
        <v>2220.0</v>
      </c>
      <c r="AM178" s="35" t="s">
        <v>94</v>
      </c>
      <c r="AN178" s="35" t="s">
        <v>94</v>
      </c>
      <c r="AO178" s="35" t="s">
        <v>94</v>
      </c>
      <c r="AP178" s="35" t="s">
        <v>94</v>
      </c>
      <c r="AQ178" s="35" t="s">
        <v>94</v>
      </c>
      <c r="AR178" s="35" t="s">
        <v>94</v>
      </c>
      <c r="AS178" s="35" t="s">
        <v>94</v>
      </c>
      <c r="AT178" s="89" t="s">
        <v>813</v>
      </c>
      <c r="AU178" s="35" t="s">
        <v>799</v>
      </c>
      <c r="AV178" s="35" t="s">
        <v>100</v>
      </c>
      <c r="AW178" s="35" t="s">
        <v>800</v>
      </c>
      <c r="AX178" s="91"/>
    </row>
    <row r="179">
      <c r="A179" s="35">
        <v>175.0</v>
      </c>
      <c r="B179" s="66" t="s">
        <v>814</v>
      </c>
      <c r="C179" s="81" t="str">
        <f t="shared" si="3"/>
        <v>View</v>
      </c>
      <c r="D179" s="35" t="s">
        <v>815</v>
      </c>
      <c r="E179" s="70">
        <v>0.0073</v>
      </c>
      <c r="F179" s="84" t="str">
        <f t="shared" si="4"/>
        <v>Global Small/Mid Stock</v>
      </c>
      <c r="G179" s="72">
        <v>0.0058</v>
      </c>
      <c r="H179" s="73">
        <v>0.1733</v>
      </c>
      <c r="I179" s="73">
        <v>0.1423</v>
      </c>
      <c r="J179" s="73">
        <v>0.1512</v>
      </c>
      <c r="K179" s="73">
        <v>0.1576</v>
      </c>
      <c r="L179" s="73">
        <v>0.4681</v>
      </c>
      <c r="M179" s="73">
        <v>0.156</v>
      </c>
      <c r="N179" s="74">
        <v>0.0117</v>
      </c>
      <c r="O179" s="73">
        <v>0.4994</v>
      </c>
      <c r="P179" s="74">
        <v>0.33</v>
      </c>
      <c r="Q179" s="75">
        <v>10.959687</v>
      </c>
      <c r="R179" s="77">
        <v>116.0</v>
      </c>
      <c r="S179" s="75">
        <v>891.466652</v>
      </c>
      <c r="T179" s="72">
        <v>0.1185</v>
      </c>
      <c r="U179" s="72">
        <v>0.1013</v>
      </c>
      <c r="V179" s="35" t="s">
        <v>107</v>
      </c>
      <c r="W179" s="35">
        <v>19.0</v>
      </c>
      <c r="X179" s="35">
        <v>63.0</v>
      </c>
      <c r="Y179" s="72">
        <v>0.0105</v>
      </c>
      <c r="Z179" s="35">
        <v>1.12</v>
      </c>
      <c r="AA179" s="35" t="s">
        <v>404</v>
      </c>
      <c r="AB179" s="35" t="s">
        <v>816</v>
      </c>
      <c r="AC179" s="35">
        <v>9.0</v>
      </c>
      <c r="AD179" s="78">
        <v>40702.0</v>
      </c>
      <c r="AE179" s="35">
        <v>7.34</v>
      </c>
      <c r="AF179" s="35">
        <v>3.34</v>
      </c>
      <c r="AG179" s="78">
        <v>45841.0</v>
      </c>
      <c r="AH179" s="35">
        <v>0.19</v>
      </c>
      <c r="AI179" s="35" t="s">
        <v>176</v>
      </c>
      <c r="AJ179" s="35" t="s">
        <v>92</v>
      </c>
      <c r="AK179" s="35" t="s">
        <v>716</v>
      </c>
      <c r="AL179" s="35">
        <v>2220.0</v>
      </c>
      <c r="AM179" s="35" t="s">
        <v>94</v>
      </c>
      <c r="AN179" s="35" t="s">
        <v>94</v>
      </c>
      <c r="AO179" s="35" t="s">
        <v>94</v>
      </c>
      <c r="AP179" s="35" t="s">
        <v>94</v>
      </c>
      <c r="AQ179" s="35" t="s">
        <v>94</v>
      </c>
      <c r="AR179" s="35" t="s">
        <v>94</v>
      </c>
      <c r="AS179" s="35" t="s">
        <v>94</v>
      </c>
      <c r="AT179" s="89" t="s">
        <v>817</v>
      </c>
      <c r="AU179" s="35" t="s">
        <v>799</v>
      </c>
      <c r="AV179" s="35" t="s">
        <v>100</v>
      </c>
      <c r="AW179" s="35" t="s">
        <v>800</v>
      </c>
      <c r="AX179" s="91"/>
    </row>
    <row r="180">
      <c r="A180" s="35">
        <v>176.0</v>
      </c>
      <c r="B180" s="66"/>
      <c r="C180" s="67"/>
      <c r="D180" s="69" t="s">
        <v>818</v>
      </c>
      <c r="E180" s="70"/>
      <c r="F180" s="71"/>
      <c r="G180" s="72"/>
      <c r="H180" s="73"/>
      <c r="I180" s="73"/>
      <c r="J180" s="73"/>
      <c r="K180" s="73"/>
      <c r="L180" s="73"/>
      <c r="M180" s="73"/>
      <c r="N180" s="74"/>
      <c r="O180" s="73"/>
      <c r="P180" s="74"/>
      <c r="Q180" s="75"/>
      <c r="R180" s="77"/>
      <c r="S180" s="75"/>
      <c r="T180" s="72"/>
      <c r="U180" s="72"/>
      <c r="V180" s="35" t="s">
        <v>80</v>
      </c>
      <c r="W180" s="35"/>
      <c r="X180" s="35"/>
      <c r="Y180" s="72"/>
      <c r="Z180" s="35"/>
      <c r="AA180" s="35"/>
      <c r="AB180" s="35"/>
      <c r="AC180" s="35"/>
      <c r="AD180" s="78"/>
      <c r="AE180" s="35"/>
      <c r="AF180" s="35"/>
      <c r="AG180" s="78"/>
      <c r="AH180" s="35"/>
      <c r="AI180" s="35"/>
      <c r="AJ180" s="35"/>
      <c r="AK180" s="35"/>
      <c r="AL180" s="35">
        <v>2999.0</v>
      </c>
      <c r="AM180" s="35"/>
      <c r="AN180" s="35"/>
      <c r="AO180" s="35"/>
      <c r="AP180" s="35"/>
      <c r="AQ180" s="35"/>
      <c r="AR180" s="35"/>
      <c r="AS180" s="35"/>
      <c r="AT180" s="79"/>
      <c r="AU180" s="35"/>
      <c r="AV180" s="35"/>
      <c r="AW180" s="35"/>
      <c r="AX180" s="91"/>
    </row>
    <row r="181">
      <c r="A181" s="35">
        <v>177.0</v>
      </c>
      <c r="B181" s="66" t="s">
        <v>819</v>
      </c>
      <c r="C181" s="81" t="str">
        <f t="shared" ref="C181:C284" si="5">HYPERLINK("https://vizwealth.com/v/" &amp; B181 &amp; "%2C%20" &amp; AK181 &amp; "/2015/t/cy_3!25?show=&amp;align=true", "View")</f>
        <v>View</v>
      </c>
      <c r="D181" s="35" t="s">
        <v>820</v>
      </c>
      <c r="E181" s="70">
        <v>0.7344</v>
      </c>
      <c r="F181" s="84" t="str">
        <f t="shared" ref="F181:F284" si="6">hyperlink("https://vizwealth.com/category/" &amp; AU181 &amp; "?q=&amp;c=&amp;u=public&amp;ft[]=etf&amp;aum=200&amp;yro=5&amp;req=sharpe_ratio.desc.42.0.&amp;esg=false",AW181)</f>
        <v>Consumer Cyclical</v>
      </c>
      <c r="G181" s="72">
        <v>0.0069</v>
      </c>
      <c r="H181" s="73">
        <v>0.0562</v>
      </c>
      <c r="I181" s="73">
        <v>0.019</v>
      </c>
      <c r="J181" s="73">
        <v>0.2464</v>
      </c>
      <c r="K181" s="73">
        <v>0.6582</v>
      </c>
      <c r="L181" s="73">
        <v>0.2532</v>
      </c>
      <c r="M181" s="73">
        <v>1.3509</v>
      </c>
      <c r="N181" s="74">
        <v>0.8285</v>
      </c>
      <c r="O181" s="73">
        <v>0.2614</v>
      </c>
      <c r="P181" s="74">
        <v>5.29</v>
      </c>
      <c r="Q181" s="75">
        <v>-28.911132</v>
      </c>
      <c r="R181" s="77">
        <v>35.0</v>
      </c>
      <c r="S181" s="75">
        <v>691.903838</v>
      </c>
      <c r="T181" s="72">
        <v>0.0</v>
      </c>
      <c r="U181" s="72">
        <v>0.0052</v>
      </c>
      <c r="V181" s="35" t="s">
        <v>107</v>
      </c>
      <c r="W181" s="35">
        <v>16.0</v>
      </c>
      <c r="X181" s="35">
        <v>6.0</v>
      </c>
      <c r="Y181" s="72">
        <v>0.0114</v>
      </c>
      <c r="Z181" s="35">
        <v>1.17</v>
      </c>
      <c r="AA181" s="35" t="s">
        <v>809</v>
      </c>
      <c r="AB181" s="35" t="s">
        <v>90</v>
      </c>
      <c r="AC181" s="35">
        <v>28.74</v>
      </c>
      <c r="AD181" s="78">
        <v>30810.0</v>
      </c>
      <c r="AE181" s="35">
        <v>0.39</v>
      </c>
      <c r="AF181" s="35">
        <v>0.39</v>
      </c>
      <c r="AG181" s="78">
        <v>45758.0</v>
      </c>
      <c r="AH181" s="35">
        <v>0.81</v>
      </c>
      <c r="AI181" s="35" t="s">
        <v>121</v>
      </c>
      <c r="AJ181" s="35"/>
      <c r="AK181" s="35" t="s">
        <v>821</v>
      </c>
      <c r="AL181" s="35">
        <v>3000.0</v>
      </c>
      <c r="AM181" s="35" t="s">
        <v>94</v>
      </c>
      <c r="AN181" s="35" t="s">
        <v>94</v>
      </c>
      <c r="AO181" s="35" t="s">
        <v>94</v>
      </c>
      <c r="AP181" s="35" t="s">
        <v>94</v>
      </c>
      <c r="AQ181" s="35" t="s">
        <v>94</v>
      </c>
      <c r="AR181" s="35" t="s">
        <v>94</v>
      </c>
      <c r="AS181" s="35" t="s">
        <v>94</v>
      </c>
      <c r="AT181" s="89" t="s">
        <v>822</v>
      </c>
      <c r="AU181" s="35" t="s">
        <v>823</v>
      </c>
      <c r="AV181" s="35" t="s">
        <v>824</v>
      </c>
      <c r="AW181" s="35" t="s">
        <v>825</v>
      </c>
      <c r="AX181" s="91"/>
    </row>
    <row r="182">
      <c r="A182" s="35">
        <v>178.0</v>
      </c>
      <c r="B182" s="66" t="s">
        <v>826</v>
      </c>
      <c r="C182" s="81" t="str">
        <f t="shared" si="5"/>
        <v>View</v>
      </c>
      <c r="D182" s="35" t="s">
        <v>827</v>
      </c>
      <c r="E182" s="70">
        <v>0.6361</v>
      </c>
      <c r="F182" s="84" t="str">
        <f t="shared" si="6"/>
        <v>Consumer Cyclical</v>
      </c>
      <c r="G182" s="72">
        <v>0.0035</v>
      </c>
      <c r="H182" s="73">
        <v>0.0624</v>
      </c>
      <c r="I182" s="73">
        <v>-0.0059</v>
      </c>
      <c r="J182" s="73">
        <v>0.1608</v>
      </c>
      <c r="K182" s="73">
        <v>0.4429</v>
      </c>
      <c r="L182" s="73">
        <v>0.2263</v>
      </c>
      <c r="M182" s="73">
        <v>0.7601</v>
      </c>
      <c r="N182" s="74">
        <v>0.5934</v>
      </c>
      <c r="O182" s="73">
        <v>0.2499</v>
      </c>
      <c r="P182" s="74">
        <v>3.13</v>
      </c>
      <c r="Q182" s="75">
        <v>9.334521</v>
      </c>
      <c r="R182" s="77">
        <v>26.0</v>
      </c>
      <c r="S182" s="75">
        <v>245.601062</v>
      </c>
      <c r="T182" s="72">
        <v>0.008</v>
      </c>
      <c r="U182" s="72">
        <v>0.0073</v>
      </c>
      <c r="V182" s="35" t="s">
        <v>107</v>
      </c>
      <c r="W182" s="35">
        <v>37.0</v>
      </c>
      <c r="X182" s="35">
        <v>40.0</v>
      </c>
      <c r="Y182" s="72">
        <v>0.0098</v>
      </c>
      <c r="Z182" s="35">
        <v>0.9</v>
      </c>
      <c r="AA182" s="35" t="s">
        <v>809</v>
      </c>
      <c r="AB182" s="35" t="s">
        <v>828</v>
      </c>
      <c r="AC182" s="35">
        <v>25.48</v>
      </c>
      <c r="AD182" s="78">
        <v>40897.0</v>
      </c>
      <c r="AE182" s="35">
        <v>13.54</v>
      </c>
      <c r="AF182" s="35">
        <v>1.41</v>
      </c>
      <c r="AG182" s="78">
        <v>45649.0</v>
      </c>
      <c r="AH182" s="35">
        <v>1.732</v>
      </c>
      <c r="AI182" s="35" t="s">
        <v>140</v>
      </c>
      <c r="AJ182" s="35" t="s">
        <v>365</v>
      </c>
      <c r="AK182" s="35" t="s">
        <v>821</v>
      </c>
      <c r="AL182" s="35">
        <v>3000.0</v>
      </c>
      <c r="AM182" s="35" t="s">
        <v>94</v>
      </c>
      <c r="AN182" s="35" t="s">
        <v>94</v>
      </c>
      <c r="AO182" s="35" t="s">
        <v>94</v>
      </c>
      <c r="AP182" s="35" t="s">
        <v>94</v>
      </c>
      <c r="AQ182" s="35" t="s">
        <v>94</v>
      </c>
      <c r="AR182" s="35" t="s">
        <v>94</v>
      </c>
      <c r="AS182" s="35" t="s">
        <v>94</v>
      </c>
      <c r="AT182" s="89" t="s">
        <v>829</v>
      </c>
      <c r="AU182" s="35" t="s">
        <v>823</v>
      </c>
      <c r="AV182" s="35" t="s">
        <v>824</v>
      </c>
      <c r="AW182" s="35" t="s">
        <v>825</v>
      </c>
      <c r="AX182" s="91"/>
    </row>
    <row r="183">
      <c r="A183" s="35">
        <v>179.0</v>
      </c>
      <c r="B183" s="66" t="s">
        <v>830</v>
      </c>
      <c r="C183" s="81" t="str">
        <f t="shared" si="5"/>
        <v>View</v>
      </c>
      <c r="D183" s="35" t="s">
        <v>831</v>
      </c>
      <c r="E183" s="70">
        <v>0.5701</v>
      </c>
      <c r="F183" s="84" t="str">
        <f t="shared" si="6"/>
        <v>Consumer Cyclical</v>
      </c>
      <c r="G183" s="72">
        <v>0.0038</v>
      </c>
      <c r="H183" s="73">
        <v>0.0238</v>
      </c>
      <c r="I183" s="73">
        <v>-0.0213</v>
      </c>
      <c r="J183" s="73">
        <v>0.225</v>
      </c>
      <c r="K183" s="73">
        <v>0.5184</v>
      </c>
      <c r="L183" s="73">
        <v>0.3555</v>
      </c>
      <c r="M183" s="73">
        <v>0.7289</v>
      </c>
      <c r="N183" s="74">
        <v>0.4493</v>
      </c>
      <c r="O183" s="73">
        <v>0.3589</v>
      </c>
      <c r="P183" s="74">
        <v>2.12</v>
      </c>
      <c r="Q183" s="75">
        <v>-15.232779</v>
      </c>
      <c r="R183" s="77">
        <v>177.0</v>
      </c>
      <c r="S183" s="75">
        <v>1662.827261</v>
      </c>
      <c r="T183" s="72">
        <v>0.0044</v>
      </c>
      <c r="U183" s="72">
        <v>0.0052</v>
      </c>
      <c r="V183" s="35" t="s">
        <v>107</v>
      </c>
      <c r="W183" s="35">
        <v>24.0</v>
      </c>
      <c r="X183" s="35">
        <v>23.0</v>
      </c>
      <c r="Y183" s="72">
        <v>0.0123</v>
      </c>
      <c r="Z183" s="35">
        <v>1.21</v>
      </c>
      <c r="AA183" s="35" t="s">
        <v>809</v>
      </c>
      <c r="AB183" s="35" t="s">
        <v>219</v>
      </c>
      <c r="AC183" s="35">
        <v>26.78</v>
      </c>
      <c r="AD183" s="78">
        <v>36689.0</v>
      </c>
      <c r="AE183" s="35">
        <v>12.84</v>
      </c>
      <c r="AF183" s="35">
        <v>0.25</v>
      </c>
      <c r="AG183" s="78">
        <v>45824.0</v>
      </c>
      <c r="AH183" s="35">
        <v>0.1385</v>
      </c>
      <c r="AI183" s="35" t="s">
        <v>91</v>
      </c>
      <c r="AJ183" s="35" t="s">
        <v>92</v>
      </c>
      <c r="AK183" s="35" t="s">
        <v>821</v>
      </c>
      <c r="AL183" s="35">
        <v>3000.0</v>
      </c>
      <c r="AM183" s="35" t="s">
        <v>94</v>
      </c>
      <c r="AN183" s="35" t="s">
        <v>94</v>
      </c>
      <c r="AO183" s="35" t="s">
        <v>94</v>
      </c>
      <c r="AP183" s="35" t="s">
        <v>94</v>
      </c>
      <c r="AQ183" s="35" t="s">
        <v>94</v>
      </c>
      <c r="AR183" s="35" t="s">
        <v>94</v>
      </c>
      <c r="AS183" s="35" t="s">
        <v>94</v>
      </c>
      <c r="AT183" s="89" t="s">
        <v>832</v>
      </c>
      <c r="AU183" s="35" t="s">
        <v>823</v>
      </c>
      <c r="AV183" s="35" t="s">
        <v>824</v>
      </c>
      <c r="AW183" s="35" t="s">
        <v>825</v>
      </c>
      <c r="AX183" s="91"/>
    </row>
    <row r="184">
      <c r="A184" s="35">
        <v>180.0</v>
      </c>
      <c r="B184" s="66" t="s">
        <v>833</v>
      </c>
      <c r="C184" s="81" t="str">
        <f t="shared" si="5"/>
        <v>View</v>
      </c>
      <c r="D184" s="35" t="s">
        <v>834</v>
      </c>
      <c r="E184" s="70">
        <v>0.5368</v>
      </c>
      <c r="F184" s="84" t="str">
        <f t="shared" si="6"/>
        <v>Consumer Cyclical</v>
      </c>
      <c r="G184" s="72">
        <v>0.0069</v>
      </c>
      <c r="H184" s="73">
        <v>0.0318</v>
      </c>
      <c r="I184" s="73">
        <v>-0.006</v>
      </c>
      <c r="J184" s="73">
        <v>0.0529</v>
      </c>
      <c r="K184" s="73">
        <v>0.5413</v>
      </c>
      <c r="L184" s="73">
        <v>0.3186</v>
      </c>
      <c r="M184" s="73">
        <v>1.2216</v>
      </c>
      <c r="N184" s="74">
        <v>0.7096</v>
      </c>
      <c r="O184" s="73">
        <v>0.3323</v>
      </c>
      <c r="P184" s="74">
        <v>3.66</v>
      </c>
      <c r="Q184" s="75">
        <v>-86.624615</v>
      </c>
      <c r="R184" s="77">
        <v>52.0</v>
      </c>
      <c r="S184" s="75">
        <v>736.179593</v>
      </c>
      <c r="T184" s="72">
        <v>0.0</v>
      </c>
      <c r="U184" s="72">
        <v>0.007</v>
      </c>
      <c r="V184" s="35" t="s">
        <v>107</v>
      </c>
      <c r="W184" s="35">
        <v>82.0</v>
      </c>
      <c r="X184" s="35">
        <v>20.0</v>
      </c>
      <c r="Y184" s="72">
        <v>0.0133</v>
      </c>
      <c r="Z184" s="35">
        <v>1.17</v>
      </c>
      <c r="AA184" s="35" t="s">
        <v>809</v>
      </c>
      <c r="AB184" s="35" t="s">
        <v>90</v>
      </c>
      <c r="AC184" s="35">
        <v>21.71</v>
      </c>
      <c r="AD184" s="78">
        <v>31684.0</v>
      </c>
      <c r="AE184" s="35">
        <v>3.82</v>
      </c>
      <c r="AF184" s="35">
        <v>3.82</v>
      </c>
      <c r="AG184" s="78">
        <v>45758.0</v>
      </c>
      <c r="AH184" s="35">
        <v>0.809</v>
      </c>
      <c r="AI184" s="35" t="s">
        <v>121</v>
      </c>
      <c r="AJ184" s="35"/>
      <c r="AK184" s="35" t="s">
        <v>821</v>
      </c>
      <c r="AL184" s="35">
        <v>3000.0</v>
      </c>
      <c r="AM184" s="35" t="s">
        <v>94</v>
      </c>
      <c r="AN184" s="35" t="s">
        <v>94</v>
      </c>
      <c r="AO184" s="35" t="s">
        <v>94</v>
      </c>
      <c r="AP184" s="35" t="s">
        <v>94</v>
      </c>
      <c r="AQ184" s="35" t="s">
        <v>94</v>
      </c>
      <c r="AR184" s="35" t="s">
        <v>94</v>
      </c>
      <c r="AS184" s="35" t="s">
        <v>94</v>
      </c>
      <c r="AT184" s="89" t="s">
        <v>835</v>
      </c>
      <c r="AU184" s="35" t="s">
        <v>823</v>
      </c>
      <c r="AV184" s="35" t="s">
        <v>824</v>
      </c>
      <c r="AW184" s="35" t="s">
        <v>825</v>
      </c>
      <c r="AX184" s="91"/>
    </row>
    <row r="185">
      <c r="A185" s="35">
        <v>181.0</v>
      </c>
      <c r="B185" s="66" t="s">
        <v>836</v>
      </c>
      <c r="C185" s="81" t="str">
        <f t="shared" si="5"/>
        <v>View</v>
      </c>
      <c r="D185" s="35" t="s">
        <v>837</v>
      </c>
      <c r="E185" s="70">
        <v>0.5312</v>
      </c>
      <c r="F185" s="84" t="str">
        <f t="shared" si="6"/>
        <v>Consumer Cyclical</v>
      </c>
      <c r="G185" s="72">
        <v>0.0035</v>
      </c>
      <c r="H185" s="73">
        <v>-0.0015</v>
      </c>
      <c r="I185" s="73">
        <v>-0.0374</v>
      </c>
      <c r="J185" s="73">
        <v>-0.0852</v>
      </c>
      <c r="K185" s="73">
        <v>0.6539</v>
      </c>
      <c r="L185" s="73">
        <v>0.3754</v>
      </c>
      <c r="M185" s="73">
        <v>1.1793</v>
      </c>
      <c r="N185" s="74">
        <v>0.5534</v>
      </c>
      <c r="O185" s="73">
        <v>0.3945</v>
      </c>
      <c r="P185" s="74">
        <v>2.89</v>
      </c>
      <c r="Q185" s="75">
        <v>-342.934176</v>
      </c>
      <c r="R185" s="77">
        <v>36.0</v>
      </c>
      <c r="S185" s="75">
        <v>1525.190609</v>
      </c>
      <c r="T185" s="72">
        <v>0.0057</v>
      </c>
      <c r="U185" s="72">
        <v>0.0074</v>
      </c>
      <c r="V185" s="35" t="s">
        <v>107</v>
      </c>
      <c r="W185" s="35">
        <v>98.0</v>
      </c>
      <c r="X185" s="35">
        <v>9.0</v>
      </c>
      <c r="Y185" s="72">
        <v>0.0168</v>
      </c>
      <c r="Z185" s="35">
        <v>1.31</v>
      </c>
      <c r="AA185" s="35" t="s">
        <v>809</v>
      </c>
      <c r="AB185" s="35" t="s">
        <v>90</v>
      </c>
      <c r="AC185" s="35">
        <v>13.1</v>
      </c>
      <c r="AD185" s="78">
        <v>38748.0</v>
      </c>
      <c r="AE185" s="35">
        <v>10.67</v>
      </c>
      <c r="AF185" s="35">
        <v>0.67</v>
      </c>
      <c r="AG185" s="78">
        <v>45831.0</v>
      </c>
      <c r="AH185" s="35">
        <v>0.1513</v>
      </c>
      <c r="AI185" s="35" t="s">
        <v>91</v>
      </c>
      <c r="AJ185" s="35" t="s">
        <v>92</v>
      </c>
      <c r="AK185" s="35" t="s">
        <v>821</v>
      </c>
      <c r="AL185" s="35">
        <v>3000.0</v>
      </c>
      <c r="AM185" s="35" t="s">
        <v>94</v>
      </c>
      <c r="AN185" s="35" t="s">
        <v>94</v>
      </c>
      <c r="AO185" s="35" t="s">
        <v>94</v>
      </c>
      <c r="AP185" s="35" t="s">
        <v>94</v>
      </c>
      <c r="AQ185" s="35" t="s">
        <v>94</v>
      </c>
      <c r="AR185" s="35" t="s">
        <v>94</v>
      </c>
      <c r="AS185" s="35" t="s">
        <v>94</v>
      </c>
      <c r="AT185" s="89" t="s">
        <v>838</v>
      </c>
      <c r="AU185" s="35" t="s">
        <v>823</v>
      </c>
      <c r="AV185" s="35" t="s">
        <v>824</v>
      </c>
      <c r="AW185" s="35" t="s">
        <v>825</v>
      </c>
      <c r="AX185" s="91"/>
    </row>
    <row r="186">
      <c r="A186" s="35">
        <v>182.0</v>
      </c>
      <c r="B186" s="66" t="s">
        <v>839</v>
      </c>
      <c r="C186" s="81" t="str">
        <f t="shared" si="5"/>
        <v>View</v>
      </c>
      <c r="D186" s="35" t="s">
        <v>840</v>
      </c>
      <c r="E186" s="70">
        <v>0.513</v>
      </c>
      <c r="F186" s="84" t="str">
        <f t="shared" si="6"/>
        <v>Consumer Cyclical</v>
      </c>
      <c r="G186" s="72">
        <v>0.0064</v>
      </c>
      <c r="H186" s="73">
        <v>-0.0139</v>
      </c>
      <c r="I186" s="73">
        <v>-0.0715</v>
      </c>
      <c r="J186" s="73">
        <v>0.1061</v>
      </c>
      <c r="K186" s="73">
        <v>0.4236</v>
      </c>
      <c r="L186" s="73">
        <v>0.3748</v>
      </c>
      <c r="M186" s="73">
        <v>0.5572</v>
      </c>
      <c r="N186" s="74">
        <v>0.3442</v>
      </c>
      <c r="O186" s="73">
        <v>0.3901</v>
      </c>
      <c r="P186" s="74">
        <v>1.52</v>
      </c>
      <c r="Q186" s="75">
        <v>-266.030967</v>
      </c>
      <c r="R186" s="77">
        <v>40.0</v>
      </c>
      <c r="S186" s="75">
        <v>2731.471779</v>
      </c>
      <c r="T186" s="72">
        <v>0.0</v>
      </c>
      <c r="U186" s="72">
        <v>0.0014</v>
      </c>
      <c r="V186" s="35" t="s">
        <v>107</v>
      </c>
      <c r="W186" s="35">
        <v>74.0</v>
      </c>
      <c r="X186" s="35">
        <v>50.0</v>
      </c>
      <c r="Y186" s="72">
        <v>0.0124</v>
      </c>
      <c r="Z186" s="35">
        <v>1.13</v>
      </c>
      <c r="AA186" s="35" t="s">
        <v>809</v>
      </c>
      <c r="AB186" s="35" t="s">
        <v>90</v>
      </c>
      <c r="AC186" s="35">
        <v>23.23</v>
      </c>
      <c r="AD186" s="78">
        <v>31397.0</v>
      </c>
      <c r="AE186" s="35">
        <v>0.39</v>
      </c>
      <c r="AF186" s="35">
        <v>0.39</v>
      </c>
      <c r="AG186" s="78">
        <v>45758.0</v>
      </c>
      <c r="AH186" s="35">
        <v>0.784</v>
      </c>
      <c r="AI186" s="35" t="s">
        <v>121</v>
      </c>
      <c r="AJ186" s="35"/>
      <c r="AK186" s="35" t="s">
        <v>821</v>
      </c>
      <c r="AL186" s="35">
        <v>3000.0</v>
      </c>
      <c r="AM186" s="35" t="s">
        <v>94</v>
      </c>
      <c r="AN186" s="35" t="s">
        <v>94</v>
      </c>
      <c r="AO186" s="35" t="s">
        <v>94</v>
      </c>
      <c r="AP186" s="35" t="s">
        <v>94</v>
      </c>
      <c r="AQ186" s="35" t="s">
        <v>94</v>
      </c>
      <c r="AR186" s="35" t="s">
        <v>94</v>
      </c>
      <c r="AS186" s="35" t="s">
        <v>94</v>
      </c>
      <c r="AT186" s="89" t="s">
        <v>841</v>
      </c>
      <c r="AU186" s="35" t="s">
        <v>823</v>
      </c>
      <c r="AV186" s="35" t="s">
        <v>824</v>
      </c>
      <c r="AW186" s="35" t="s">
        <v>825</v>
      </c>
      <c r="AX186" s="91"/>
    </row>
    <row r="187">
      <c r="A187" s="35">
        <v>183.0</v>
      </c>
      <c r="B187" s="66" t="s">
        <v>821</v>
      </c>
      <c r="C187" s="81" t="str">
        <f t="shared" si="5"/>
        <v>View</v>
      </c>
      <c r="D187" s="35" t="s">
        <v>842</v>
      </c>
      <c r="E187" s="70">
        <v>0.3246</v>
      </c>
      <c r="F187" s="84" t="str">
        <f t="shared" si="6"/>
        <v>Consumer Cyclical</v>
      </c>
      <c r="G187" s="72">
        <v>8.0E-4</v>
      </c>
      <c r="H187" s="73">
        <v>-0.0322</v>
      </c>
      <c r="I187" s="73">
        <v>-0.0648</v>
      </c>
      <c r="J187" s="73">
        <v>0.1918</v>
      </c>
      <c r="K187" s="73">
        <v>0.3559</v>
      </c>
      <c r="L187" s="73">
        <v>0.3967</v>
      </c>
      <c r="M187" s="73">
        <v>0.6422</v>
      </c>
      <c r="N187" s="74">
        <v>0.3549</v>
      </c>
      <c r="O187" s="73">
        <v>0.3967</v>
      </c>
      <c r="P187" s="74">
        <v>1.72</v>
      </c>
      <c r="Q187" s="75">
        <v>-1178.467644</v>
      </c>
      <c r="R187" s="77">
        <v>54.0</v>
      </c>
      <c r="S187" s="75">
        <v>21728.66508</v>
      </c>
      <c r="T187" s="72">
        <v>0.0075</v>
      </c>
      <c r="U187" s="72">
        <v>0.0085</v>
      </c>
      <c r="V187" s="35" t="s">
        <v>145</v>
      </c>
      <c r="W187" s="35">
        <v>27.0</v>
      </c>
      <c r="X187" s="35">
        <v>73.0</v>
      </c>
      <c r="Y187" s="72">
        <v>0.0141</v>
      </c>
      <c r="Z187" s="35">
        <v>1.19</v>
      </c>
      <c r="AA187" s="35" t="s">
        <v>809</v>
      </c>
      <c r="AB187" s="35" t="s">
        <v>90</v>
      </c>
      <c r="AC187" s="35">
        <v>27.43</v>
      </c>
      <c r="AD187" s="78">
        <v>36145.0</v>
      </c>
      <c r="AE187" s="35">
        <v>10.42</v>
      </c>
      <c r="AF187" s="35">
        <v>8.5</v>
      </c>
      <c r="AG187" s="78">
        <v>45831.0</v>
      </c>
      <c r="AH187" s="35">
        <v>0.447</v>
      </c>
      <c r="AI187" s="35" t="s">
        <v>91</v>
      </c>
      <c r="AJ187" s="35" t="s">
        <v>92</v>
      </c>
      <c r="AK187" s="35" t="s">
        <v>821</v>
      </c>
      <c r="AL187" s="35">
        <v>3000.0</v>
      </c>
      <c r="AM187" s="35" t="s">
        <v>94</v>
      </c>
      <c r="AN187" s="35" t="s">
        <v>94</v>
      </c>
      <c r="AO187" s="35" t="s">
        <v>94</v>
      </c>
      <c r="AP187" s="35" t="s">
        <v>94</v>
      </c>
      <c r="AQ187" s="35" t="s">
        <v>94</v>
      </c>
      <c r="AR187" s="35" t="s">
        <v>94</v>
      </c>
      <c r="AS187" s="35" t="s">
        <v>94</v>
      </c>
      <c r="AT187" s="89" t="s">
        <v>843</v>
      </c>
      <c r="AU187" s="35" t="s">
        <v>823</v>
      </c>
      <c r="AV187" s="35" t="s">
        <v>824</v>
      </c>
      <c r="AW187" s="35" t="s">
        <v>825</v>
      </c>
      <c r="AX187" s="91"/>
    </row>
    <row r="188">
      <c r="A188" s="35">
        <v>184.0</v>
      </c>
      <c r="B188" s="66" t="s">
        <v>844</v>
      </c>
      <c r="C188" s="81" t="str">
        <f t="shared" si="5"/>
        <v>View</v>
      </c>
      <c r="D188" s="35" t="s">
        <v>845</v>
      </c>
      <c r="E188" s="70">
        <v>0.1633</v>
      </c>
      <c r="F188" s="84" t="str">
        <f t="shared" si="6"/>
        <v>Consumer Defensive</v>
      </c>
      <c r="G188" s="72">
        <v>9.0E-4</v>
      </c>
      <c r="H188" s="73">
        <v>0.038</v>
      </c>
      <c r="I188" s="73">
        <v>0.0195</v>
      </c>
      <c r="J188" s="73">
        <v>0.0624</v>
      </c>
      <c r="K188" s="73">
        <v>0.2062</v>
      </c>
      <c r="L188" s="73">
        <v>0.1655</v>
      </c>
      <c r="M188" s="73">
        <v>0.5363</v>
      </c>
      <c r="N188" s="74">
        <v>0.4937</v>
      </c>
      <c r="O188" s="73">
        <v>0.1655</v>
      </c>
      <c r="P188" s="74">
        <v>3.2</v>
      </c>
      <c r="Q188" s="75">
        <v>263.537172</v>
      </c>
      <c r="R188" s="77">
        <v>112.0</v>
      </c>
      <c r="S188" s="75">
        <v>8916.371345</v>
      </c>
      <c r="T188" s="72">
        <v>0.022</v>
      </c>
      <c r="U188" s="72">
        <v>0.0227</v>
      </c>
      <c r="V188" s="35" t="s">
        <v>107</v>
      </c>
      <c r="W188" s="35">
        <v>15.0</v>
      </c>
      <c r="X188" s="35">
        <v>11.0</v>
      </c>
      <c r="Y188" s="72">
        <v>0.0077</v>
      </c>
      <c r="Z188" s="35">
        <v>0.61</v>
      </c>
      <c r="AA188" s="35" t="s">
        <v>809</v>
      </c>
      <c r="AB188" s="35" t="s">
        <v>846</v>
      </c>
      <c r="AC188" s="35">
        <v>24.72</v>
      </c>
      <c r="AD188" s="78">
        <v>38016.0</v>
      </c>
      <c r="AE188" s="35">
        <v>0.36</v>
      </c>
      <c r="AF188" s="35">
        <v>0.36</v>
      </c>
      <c r="AG188" s="78">
        <v>45834.0</v>
      </c>
      <c r="AH188" s="35">
        <v>0.6126</v>
      </c>
      <c r="AI188" s="35" t="s">
        <v>91</v>
      </c>
      <c r="AJ188" s="35"/>
      <c r="AK188" s="35" t="s">
        <v>847</v>
      </c>
      <c r="AL188" s="35">
        <v>3010.0</v>
      </c>
      <c r="AM188" s="35" t="s">
        <v>94</v>
      </c>
      <c r="AN188" s="35" t="s">
        <v>94</v>
      </c>
      <c r="AO188" s="35" t="s">
        <v>94</v>
      </c>
      <c r="AP188" s="35" t="s">
        <v>94</v>
      </c>
      <c r="AQ188" s="35" t="s">
        <v>94</v>
      </c>
      <c r="AR188" s="35" t="s">
        <v>94</v>
      </c>
      <c r="AS188" s="35" t="s">
        <v>94</v>
      </c>
      <c r="AT188" s="89" t="s">
        <v>848</v>
      </c>
      <c r="AU188" s="35" t="s">
        <v>849</v>
      </c>
      <c r="AV188" s="35" t="s">
        <v>824</v>
      </c>
      <c r="AW188" s="35" t="s">
        <v>850</v>
      </c>
      <c r="AX188" s="91"/>
    </row>
    <row r="189">
      <c r="A189" s="35">
        <v>185.0</v>
      </c>
      <c r="B189" s="66" t="s">
        <v>851</v>
      </c>
      <c r="C189" s="81" t="str">
        <f t="shared" si="5"/>
        <v>View</v>
      </c>
      <c r="D189" s="35" t="s">
        <v>852</v>
      </c>
      <c r="E189" s="70">
        <v>0.163</v>
      </c>
      <c r="F189" s="84" t="str">
        <f t="shared" si="6"/>
        <v>Consumer Defensive</v>
      </c>
      <c r="G189" s="72">
        <v>9.0E-4</v>
      </c>
      <c r="H189" s="73">
        <v>0.0375</v>
      </c>
      <c r="I189" s="73">
        <v>0.0185</v>
      </c>
      <c r="J189" s="73">
        <v>0.0617</v>
      </c>
      <c r="K189" s="73">
        <v>0.2055</v>
      </c>
      <c r="L189" s="73">
        <v>0.1656</v>
      </c>
      <c r="M189" s="73">
        <v>0.5338</v>
      </c>
      <c r="N189" s="74">
        <v>0.4917</v>
      </c>
      <c r="O189" s="73">
        <v>0.1656</v>
      </c>
      <c r="P189" s="74">
        <v>3.19</v>
      </c>
      <c r="Q189" s="75">
        <v>263.537172</v>
      </c>
      <c r="R189" s="77">
        <v>112.0</v>
      </c>
      <c r="S189" s="75">
        <v>7486.444845</v>
      </c>
      <c r="T189" s="72">
        <v>0.022</v>
      </c>
      <c r="U189" s="72">
        <v>0.0228</v>
      </c>
      <c r="V189" s="35" t="s">
        <v>107</v>
      </c>
      <c r="W189" s="35">
        <v>11.0</v>
      </c>
      <c r="X189" s="35">
        <v>15.0</v>
      </c>
      <c r="Y189" s="72">
        <v>0.0077</v>
      </c>
      <c r="Z189" s="35">
        <v>0.61</v>
      </c>
      <c r="AA189" s="35" t="s">
        <v>809</v>
      </c>
      <c r="AB189" s="35" t="s">
        <v>846</v>
      </c>
      <c r="AC189" s="35">
        <v>24.72</v>
      </c>
      <c r="AD189" s="78">
        <v>38012.0</v>
      </c>
      <c r="AE189" s="35">
        <v>0.36</v>
      </c>
      <c r="AF189" s="35">
        <v>0.36</v>
      </c>
      <c r="AG189" s="78">
        <v>45834.0</v>
      </c>
      <c r="AH189" s="35">
        <v>1.2429</v>
      </c>
      <c r="AI189" s="35" t="s">
        <v>91</v>
      </c>
      <c r="AJ189" s="35" t="s">
        <v>92</v>
      </c>
      <c r="AK189" s="35" t="s">
        <v>847</v>
      </c>
      <c r="AL189" s="35">
        <v>3010.0</v>
      </c>
      <c r="AM189" s="35" t="s">
        <v>94</v>
      </c>
      <c r="AN189" s="35" t="s">
        <v>94</v>
      </c>
      <c r="AO189" s="35" t="s">
        <v>94</v>
      </c>
      <c r="AP189" s="35" t="s">
        <v>94</v>
      </c>
      <c r="AQ189" s="35" t="s">
        <v>94</v>
      </c>
      <c r="AR189" s="35" t="s">
        <v>94</v>
      </c>
      <c r="AS189" s="35" t="s">
        <v>94</v>
      </c>
      <c r="AT189" s="89" t="s">
        <v>853</v>
      </c>
      <c r="AU189" s="35" t="s">
        <v>849</v>
      </c>
      <c r="AV189" s="35" t="s">
        <v>824</v>
      </c>
      <c r="AW189" s="35" t="s">
        <v>850</v>
      </c>
      <c r="AX189" s="91"/>
    </row>
    <row r="190">
      <c r="A190" s="35">
        <v>186.0</v>
      </c>
      <c r="B190" s="66" t="s">
        <v>854</v>
      </c>
      <c r="C190" s="81" t="str">
        <f t="shared" si="5"/>
        <v>View</v>
      </c>
      <c r="D190" s="35" t="s">
        <v>855</v>
      </c>
      <c r="E190" s="70">
        <v>0.1534</v>
      </c>
      <c r="F190" s="84" t="str">
        <f t="shared" si="6"/>
        <v>Consumer Defensive</v>
      </c>
      <c r="G190" s="72">
        <v>8.0E-4</v>
      </c>
      <c r="H190" s="73">
        <v>0.0362</v>
      </c>
      <c r="I190" s="73">
        <v>0.0189</v>
      </c>
      <c r="J190" s="73">
        <v>0.0611</v>
      </c>
      <c r="K190" s="73">
        <v>0.2017</v>
      </c>
      <c r="L190" s="73">
        <v>0.1657</v>
      </c>
      <c r="M190" s="73">
        <v>0.5332</v>
      </c>
      <c r="N190" s="74">
        <v>0.4907</v>
      </c>
      <c r="O190" s="73">
        <v>0.1657</v>
      </c>
      <c r="P190" s="74">
        <v>3.18</v>
      </c>
      <c r="Q190" s="75">
        <v>64.665008</v>
      </c>
      <c r="R190" s="77">
        <v>105.0</v>
      </c>
      <c r="S190" s="75">
        <v>1332.237014</v>
      </c>
      <c r="T190" s="72">
        <v>0.0222</v>
      </c>
      <c r="U190" s="72">
        <v>0.0221</v>
      </c>
      <c r="V190" s="35" t="s">
        <v>107</v>
      </c>
      <c r="W190" s="35">
        <v>22.0</v>
      </c>
      <c r="X190" s="35">
        <v>22.0</v>
      </c>
      <c r="Y190" s="72">
        <v>0.0077</v>
      </c>
      <c r="Z190" s="35">
        <v>0.6</v>
      </c>
      <c r="AA190" s="35" t="s">
        <v>809</v>
      </c>
      <c r="AB190" s="35" t="s">
        <v>90</v>
      </c>
      <c r="AC190" s="35">
        <v>24.49</v>
      </c>
      <c r="AD190" s="78">
        <v>41568.0</v>
      </c>
      <c r="AE190" s="35">
        <v>11.7</v>
      </c>
      <c r="AF190" s="35">
        <v>0.0</v>
      </c>
      <c r="AG190" s="78">
        <v>45828.0</v>
      </c>
      <c r="AH190" s="35">
        <v>0.296</v>
      </c>
      <c r="AI190" s="35" t="s">
        <v>91</v>
      </c>
      <c r="AJ190" s="35" t="s">
        <v>92</v>
      </c>
      <c r="AK190" s="35" t="s">
        <v>847</v>
      </c>
      <c r="AL190" s="35">
        <v>3010.0</v>
      </c>
      <c r="AM190" s="35" t="s">
        <v>94</v>
      </c>
      <c r="AN190" s="35" t="s">
        <v>94</v>
      </c>
      <c r="AO190" s="35" t="s">
        <v>94</v>
      </c>
      <c r="AP190" s="35" t="s">
        <v>94</v>
      </c>
      <c r="AQ190" s="35" t="s">
        <v>94</v>
      </c>
      <c r="AR190" s="35" t="s">
        <v>94</v>
      </c>
      <c r="AS190" s="35" t="s">
        <v>94</v>
      </c>
      <c r="AT190" s="89" t="s">
        <v>856</v>
      </c>
      <c r="AU190" s="35" t="s">
        <v>849</v>
      </c>
      <c r="AV190" s="35" t="s">
        <v>824</v>
      </c>
      <c r="AW190" s="35" t="s">
        <v>850</v>
      </c>
      <c r="AX190" s="91"/>
    </row>
    <row r="191">
      <c r="A191" s="35">
        <v>187.0</v>
      </c>
      <c r="B191" s="66" t="s">
        <v>847</v>
      </c>
      <c r="C191" s="81" t="str">
        <f t="shared" si="5"/>
        <v>View</v>
      </c>
      <c r="D191" s="35" t="s">
        <v>857</v>
      </c>
      <c r="E191" s="70">
        <v>0.0265</v>
      </c>
      <c r="F191" s="84" t="str">
        <f t="shared" si="6"/>
        <v>Consumer Defensive</v>
      </c>
      <c r="G191" s="72">
        <v>8.0E-4</v>
      </c>
      <c r="H191" s="73">
        <v>0.032</v>
      </c>
      <c r="I191" s="73">
        <v>0.0272</v>
      </c>
      <c r="J191" s="73">
        <v>0.0459</v>
      </c>
      <c r="K191" s="73">
        <v>0.1506</v>
      </c>
      <c r="L191" s="73">
        <v>0.1632</v>
      </c>
      <c r="M191" s="73">
        <v>0.4565</v>
      </c>
      <c r="N191" s="74">
        <v>0.3949</v>
      </c>
      <c r="O191" s="73">
        <v>0.1632</v>
      </c>
      <c r="P191" s="74">
        <v>2.75</v>
      </c>
      <c r="Q191" s="75">
        <v>-1133.855052</v>
      </c>
      <c r="R191" s="77">
        <v>41.0</v>
      </c>
      <c r="S191" s="75">
        <v>15863.27708</v>
      </c>
      <c r="T191" s="72">
        <v>0.0265</v>
      </c>
      <c r="U191" s="72">
        <v>0.0251</v>
      </c>
      <c r="V191" s="35" t="s">
        <v>145</v>
      </c>
      <c r="W191" s="35">
        <v>50.0</v>
      </c>
      <c r="X191" s="35">
        <v>36.0</v>
      </c>
      <c r="Y191" s="72">
        <v>0.0078</v>
      </c>
      <c r="Z191" s="35">
        <v>0.58</v>
      </c>
      <c r="AA191" s="35" t="s">
        <v>809</v>
      </c>
      <c r="AB191" s="35" t="s">
        <v>90</v>
      </c>
      <c r="AC191" s="35">
        <v>22.94</v>
      </c>
      <c r="AD191" s="78">
        <v>36145.0</v>
      </c>
      <c r="AE191" s="35">
        <v>10.42</v>
      </c>
      <c r="AF191" s="35">
        <v>0.41</v>
      </c>
      <c r="AG191" s="78">
        <v>45831.0</v>
      </c>
      <c r="AH191" s="35">
        <v>0.5523</v>
      </c>
      <c r="AI191" s="35" t="s">
        <v>91</v>
      </c>
      <c r="AJ191" s="35" t="s">
        <v>92</v>
      </c>
      <c r="AK191" s="35" t="s">
        <v>847</v>
      </c>
      <c r="AL191" s="35">
        <v>3010.0</v>
      </c>
      <c r="AM191" s="35" t="s">
        <v>94</v>
      </c>
      <c r="AN191" s="35" t="s">
        <v>94</v>
      </c>
      <c r="AO191" s="35" t="s">
        <v>94</v>
      </c>
      <c r="AP191" s="35" t="s">
        <v>94</v>
      </c>
      <c r="AQ191" s="35" t="s">
        <v>94</v>
      </c>
      <c r="AR191" s="35" t="s">
        <v>94</v>
      </c>
      <c r="AS191" s="35" t="s">
        <v>94</v>
      </c>
      <c r="AT191" s="89" t="s">
        <v>858</v>
      </c>
      <c r="AU191" s="35" t="s">
        <v>849</v>
      </c>
      <c r="AV191" s="35" t="s">
        <v>824</v>
      </c>
      <c r="AW191" s="35" t="s">
        <v>850</v>
      </c>
      <c r="AX191" s="91"/>
    </row>
    <row r="192">
      <c r="A192" s="35">
        <v>188.0</v>
      </c>
      <c r="B192" s="66" t="s">
        <v>859</v>
      </c>
      <c r="C192" s="81" t="str">
        <f t="shared" si="5"/>
        <v>View</v>
      </c>
      <c r="D192" s="35" t="s">
        <v>860</v>
      </c>
      <c r="E192" s="70">
        <v>-0.1591</v>
      </c>
      <c r="F192" s="84" t="str">
        <f t="shared" si="6"/>
        <v>Consumer Defensive</v>
      </c>
      <c r="G192" s="72">
        <v>0.0068</v>
      </c>
      <c r="H192" s="73">
        <v>-0.0175</v>
      </c>
      <c r="I192" s="73">
        <v>-0.0106</v>
      </c>
      <c r="J192" s="73">
        <v>-0.0123</v>
      </c>
      <c r="K192" s="73">
        <v>0.0775</v>
      </c>
      <c r="L192" s="73">
        <v>0.1563</v>
      </c>
      <c r="M192" s="73">
        <v>0.3665</v>
      </c>
      <c r="N192" s="74">
        <v>0.2779</v>
      </c>
      <c r="O192" s="73">
        <v>0.1563</v>
      </c>
      <c r="P192" s="74">
        <v>2.31</v>
      </c>
      <c r="Q192" s="75">
        <v>-93.728538</v>
      </c>
      <c r="R192" s="77">
        <v>35.0</v>
      </c>
      <c r="S192" s="75">
        <v>1143.42812</v>
      </c>
      <c r="T192" s="72">
        <v>0.0</v>
      </c>
      <c r="U192" s="72">
        <v>0.0204</v>
      </c>
      <c r="V192" s="35" t="s">
        <v>107</v>
      </c>
      <c r="W192" s="35">
        <v>74.0</v>
      </c>
      <c r="X192" s="35">
        <v>60.0</v>
      </c>
      <c r="Y192" s="72">
        <v>0.0084</v>
      </c>
      <c r="Z192" s="35">
        <v>0.63</v>
      </c>
      <c r="AA192" s="35" t="s">
        <v>809</v>
      </c>
      <c r="AB192" s="35" t="s">
        <v>90</v>
      </c>
      <c r="AC192" s="35">
        <v>24.5</v>
      </c>
      <c r="AD192" s="78">
        <v>31257.0</v>
      </c>
      <c r="AE192" s="35">
        <v>5.5</v>
      </c>
      <c r="AF192" s="35">
        <v>5.5</v>
      </c>
      <c r="AG192" s="78">
        <v>45849.0</v>
      </c>
      <c r="AH192" s="35">
        <v>0.418</v>
      </c>
      <c r="AI192" s="35" t="s">
        <v>91</v>
      </c>
      <c r="AJ192" s="35"/>
      <c r="AK192" s="35" t="s">
        <v>847</v>
      </c>
      <c r="AL192" s="35">
        <v>3010.0</v>
      </c>
      <c r="AM192" s="35" t="s">
        <v>94</v>
      </c>
      <c r="AN192" s="35" t="s">
        <v>94</v>
      </c>
      <c r="AO192" s="35" t="s">
        <v>94</v>
      </c>
      <c r="AP192" s="35" t="s">
        <v>94</v>
      </c>
      <c r="AQ192" s="35" t="s">
        <v>94</v>
      </c>
      <c r="AR192" s="35" t="s">
        <v>94</v>
      </c>
      <c r="AS192" s="35" t="s">
        <v>94</v>
      </c>
      <c r="AT192" s="89" t="s">
        <v>861</v>
      </c>
      <c r="AU192" s="35" t="s">
        <v>849</v>
      </c>
      <c r="AV192" s="35" t="s">
        <v>824</v>
      </c>
      <c r="AW192" s="35" t="s">
        <v>850</v>
      </c>
      <c r="AX192" s="91"/>
    </row>
    <row r="193">
      <c r="A193" s="35">
        <v>189.0</v>
      </c>
      <c r="B193" s="66" t="s">
        <v>862</v>
      </c>
      <c r="C193" s="81" t="str">
        <f t="shared" si="5"/>
        <v>View</v>
      </c>
      <c r="D193" s="35" t="s">
        <v>863</v>
      </c>
      <c r="E193" s="70">
        <v>1.1822</v>
      </c>
      <c r="F193" s="84" t="str">
        <f t="shared" si="6"/>
        <v>Communications</v>
      </c>
      <c r="G193" s="72">
        <v>0.0067</v>
      </c>
      <c r="H193" s="73">
        <v>0.1768</v>
      </c>
      <c r="I193" s="73">
        <v>0.0785</v>
      </c>
      <c r="J193" s="73">
        <v>0.3342</v>
      </c>
      <c r="K193" s="73">
        <v>1.1194</v>
      </c>
      <c r="L193" s="73">
        <v>0.4742</v>
      </c>
      <c r="M193" s="73">
        <v>1.0981</v>
      </c>
      <c r="N193" s="74">
        <v>0.6482</v>
      </c>
      <c r="O193" s="73">
        <v>0.4742</v>
      </c>
      <c r="P193" s="74">
        <v>2.44</v>
      </c>
      <c r="Q193" s="75">
        <v>63.698471</v>
      </c>
      <c r="R193" s="77">
        <v>40.0</v>
      </c>
      <c r="S193" s="75">
        <v>2139.995857</v>
      </c>
      <c r="T193" s="72">
        <v>0.0</v>
      </c>
      <c r="U193" s="72">
        <v>0.0015</v>
      </c>
      <c r="V193" s="35" t="s">
        <v>107</v>
      </c>
      <c r="W193" s="35">
        <v>35.0</v>
      </c>
      <c r="X193" s="35">
        <v>2.0</v>
      </c>
      <c r="Y193" s="72">
        <v>0.0139</v>
      </c>
      <c r="Z193" s="35">
        <v>1.15</v>
      </c>
      <c r="AA193" s="35" t="s">
        <v>809</v>
      </c>
      <c r="AB193" s="35" t="s">
        <v>90</v>
      </c>
      <c r="AC193" s="35">
        <v>25.43</v>
      </c>
      <c r="AD193" s="78">
        <v>31593.0</v>
      </c>
      <c r="AE193" s="35">
        <v>0.93</v>
      </c>
      <c r="AF193" s="35">
        <v>0.93</v>
      </c>
      <c r="AG193" s="78">
        <v>45758.0</v>
      </c>
      <c r="AH193" s="35">
        <v>1.612</v>
      </c>
      <c r="AI193" s="35" t="s">
        <v>121</v>
      </c>
      <c r="AJ193" s="35"/>
      <c r="AK193" s="35" t="s">
        <v>864</v>
      </c>
      <c r="AL193" s="35">
        <v>3020.0</v>
      </c>
      <c r="AM193" s="35" t="s">
        <v>94</v>
      </c>
      <c r="AN193" s="35" t="s">
        <v>94</v>
      </c>
      <c r="AO193" s="35" t="s">
        <v>94</v>
      </c>
      <c r="AP193" s="35" t="s">
        <v>94</v>
      </c>
      <c r="AQ193" s="35" t="s">
        <v>94</v>
      </c>
      <c r="AR193" s="35" t="s">
        <v>94</v>
      </c>
      <c r="AS193" s="35" t="s">
        <v>94</v>
      </c>
      <c r="AT193" s="89" t="s">
        <v>865</v>
      </c>
      <c r="AU193" s="35" t="s">
        <v>866</v>
      </c>
      <c r="AV193" s="35" t="s">
        <v>824</v>
      </c>
      <c r="AW193" s="35" t="s">
        <v>867</v>
      </c>
      <c r="AX193" s="91"/>
    </row>
    <row r="194">
      <c r="A194" s="35">
        <v>190.0</v>
      </c>
      <c r="B194" s="66" t="s">
        <v>864</v>
      </c>
      <c r="C194" s="81" t="str">
        <f t="shared" si="5"/>
        <v>View</v>
      </c>
      <c r="D194" s="35" t="s">
        <v>868</v>
      </c>
      <c r="E194" s="70">
        <v>1.135</v>
      </c>
      <c r="F194" s="84" t="str">
        <f t="shared" si="6"/>
        <v>Communications</v>
      </c>
      <c r="G194" s="72">
        <v>8.0E-4</v>
      </c>
      <c r="H194" s="73">
        <v>0.102</v>
      </c>
      <c r="I194" s="73">
        <v>0.042</v>
      </c>
      <c r="J194" s="73">
        <v>0.2455</v>
      </c>
      <c r="K194" s="73">
        <v>0.9427</v>
      </c>
      <c r="L194" s="73">
        <v>0.4665</v>
      </c>
      <c r="M194" s="73">
        <v>0.9116</v>
      </c>
      <c r="N194" s="74">
        <v>0.604</v>
      </c>
      <c r="O194" s="73">
        <v>0.4665</v>
      </c>
      <c r="P194" s="74">
        <v>2.0</v>
      </c>
      <c r="Q194" s="75">
        <v>858.620795</v>
      </c>
      <c r="R194" s="77">
        <v>27.0</v>
      </c>
      <c r="S194" s="75">
        <v>23785.55932</v>
      </c>
      <c r="T194" s="72">
        <v>0.0102</v>
      </c>
      <c r="U194" s="72">
        <v>0.01</v>
      </c>
      <c r="V194" s="35" t="s">
        <v>145</v>
      </c>
      <c r="W194" s="35">
        <v>73.0</v>
      </c>
      <c r="X194" s="35">
        <v>21.0</v>
      </c>
      <c r="Y194" s="72">
        <v>0.0127</v>
      </c>
      <c r="Z194" s="35">
        <v>1.06</v>
      </c>
      <c r="AA194" s="35" t="s">
        <v>809</v>
      </c>
      <c r="AB194" s="35" t="s">
        <v>90</v>
      </c>
      <c r="AC194" s="35">
        <v>20.61</v>
      </c>
      <c r="AD194" s="78">
        <v>43270.0</v>
      </c>
      <c r="AE194" s="35">
        <v>7.04</v>
      </c>
      <c r="AF194" s="35">
        <v>7.04</v>
      </c>
      <c r="AG194" s="78">
        <v>45831.0</v>
      </c>
      <c r="AH194" s="35">
        <v>0.2488</v>
      </c>
      <c r="AI194" s="35" t="s">
        <v>91</v>
      </c>
      <c r="AJ194" s="35" t="s">
        <v>92</v>
      </c>
      <c r="AK194" s="35" t="s">
        <v>864</v>
      </c>
      <c r="AL194" s="35">
        <v>3020.0</v>
      </c>
      <c r="AM194" s="35" t="s">
        <v>94</v>
      </c>
      <c r="AN194" s="35" t="s">
        <v>94</v>
      </c>
      <c r="AO194" s="35" t="s">
        <v>94</v>
      </c>
      <c r="AP194" s="35" t="s">
        <v>94</v>
      </c>
      <c r="AQ194" s="35" t="s">
        <v>94</v>
      </c>
      <c r="AR194" s="35" t="s">
        <v>94</v>
      </c>
      <c r="AS194" s="35" t="s">
        <v>94</v>
      </c>
      <c r="AT194" s="89" t="s">
        <v>869</v>
      </c>
      <c r="AU194" s="35" t="s">
        <v>866</v>
      </c>
      <c r="AV194" s="35" t="s">
        <v>824</v>
      </c>
      <c r="AW194" s="35" t="s">
        <v>867</v>
      </c>
      <c r="AX194" s="91"/>
    </row>
    <row r="195">
      <c r="A195" s="35">
        <v>191.0</v>
      </c>
      <c r="B195" s="66" t="s">
        <v>870</v>
      </c>
      <c r="C195" s="81" t="str">
        <f t="shared" si="5"/>
        <v>View</v>
      </c>
      <c r="D195" s="35" t="s">
        <v>871</v>
      </c>
      <c r="E195" s="70">
        <v>1.1125</v>
      </c>
      <c r="F195" s="84" t="str">
        <f t="shared" si="6"/>
        <v>Communications</v>
      </c>
      <c r="G195" s="72">
        <v>0.0056</v>
      </c>
      <c r="H195" s="73">
        <v>0.273</v>
      </c>
      <c r="I195" s="73">
        <v>0.2176</v>
      </c>
      <c r="J195" s="73">
        <v>0.6174</v>
      </c>
      <c r="K195" s="73">
        <v>1.1573</v>
      </c>
      <c r="L195" s="73">
        <v>0.5097</v>
      </c>
      <c r="M195" s="73">
        <v>0.9977</v>
      </c>
      <c r="N195" s="74">
        <v>0.5055</v>
      </c>
      <c r="O195" s="73">
        <v>0.5097</v>
      </c>
      <c r="P195" s="74">
        <v>2.01</v>
      </c>
      <c r="Q195" s="75">
        <v>32.088137</v>
      </c>
      <c r="R195" s="77">
        <v>30.0</v>
      </c>
      <c r="S195" s="75">
        <v>386.786049</v>
      </c>
      <c r="T195" s="72">
        <v>0.0021</v>
      </c>
      <c r="U195" s="72">
        <v>0.0034</v>
      </c>
      <c r="V195" s="35" t="s">
        <v>107</v>
      </c>
      <c r="W195" s="35">
        <v>1.0</v>
      </c>
      <c r="X195" s="35">
        <v>1.0</v>
      </c>
      <c r="Y195" s="72">
        <v>0.0147</v>
      </c>
      <c r="Z195" s="35">
        <v>1.08</v>
      </c>
      <c r="AA195" s="35" t="s">
        <v>809</v>
      </c>
      <c r="AB195" s="35" t="s">
        <v>872</v>
      </c>
      <c r="AC195" s="35">
        <v>29.21</v>
      </c>
      <c r="AD195" s="78">
        <v>43389.0</v>
      </c>
      <c r="AE195" s="35">
        <v>6.71</v>
      </c>
      <c r="AF195" s="35">
        <v>1.41</v>
      </c>
      <c r="AG195" s="78">
        <v>45649.0</v>
      </c>
      <c r="AH195" s="35">
        <v>0.365</v>
      </c>
      <c r="AI195" s="35" t="s">
        <v>140</v>
      </c>
      <c r="AJ195" s="35" t="s">
        <v>365</v>
      </c>
      <c r="AK195" s="35" t="s">
        <v>864</v>
      </c>
      <c r="AL195" s="35">
        <v>3020.0</v>
      </c>
      <c r="AM195" s="35" t="s">
        <v>94</v>
      </c>
      <c r="AN195" s="35" t="s">
        <v>94</v>
      </c>
      <c r="AO195" s="35" t="s">
        <v>94</v>
      </c>
      <c r="AP195" s="35" t="s">
        <v>94</v>
      </c>
      <c r="AQ195" s="35" t="s">
        <v>94</v>
      </c>
      <c r="AR195" s="35" t="s">
        <v>94</v>
      </c>
      <c r="AS195" s="35" t="s">
        <v>94</v>
      </c>
      <c r="AT195" s="89" t="s">
        <v>873</v>
      </c>
      <c r="AU195" s="35" t="s">
        <v>866</v>
      </c>
      <c r="AV195" s="35" t="s">
        <v>824</v>
      </c>
      <c r="AW195" s="35" t="s">
        <v>867</v>
      </c>
      <c r="AX195" s="91"/>
    </row>
    <row r="196">
      <c r="A196" s="35">
        <v>192.0</v>
      </c>
      <c r="B196" s="66" t="s">
        <v>874</v>
      </c>
      <c r="C196" s="81" t="str">
        <f t="shared" si="5"/>
        <v>View</v>
      </c>
      <c r="D196" s="35" t="s">
        <v>875</v>
      </c>
      <c r="E196" s="70">
        <v>1.0981</v>
      </c>
      <c r="F196" s="84" t="str">
        <f t="shared" si="6"/>
        <v>Communications</v>
      </c>
      <c r="G196" s="72">
        <v>0.004</v>
      </c>
      <c r="H196" s="73">
        <v>0.1663</v>
      </c>
      <c r="I196" s="73">
        <v>0.0854</v>
      </c>
      <c r="J196" s="73">
        <v>0.3006</v>
      </c>
      <c r="K196" s="73">
        <v>0.8828</v>
      </c>
      <c r="L196" s="73">
        <v>0.4391</v>
      </c>
      <c r="M196" s="73">
        <v>0.8396</v>
      </c>
      <c r="N196" s="74">
        <v>0.599</v>
      </c>
      <c r="O196" s="73">
        <v>0.4391</v>
      </c>
      <c r="P196" s="74">
        <v>1.96</v>
      </c>
      <c r="Q196" s="75">
        <v>88.10336</v>
      </c>
      <c r="R196" s="77">
        <v>92.0</v>
      </c>
      <c r="S196" s="75">
        <v>543.576883</v>
      </c>
      <c r="T196" s="72">
        <v>0.01</v>
      </c>
      <c r="U196" s="72">
        <v>0.0121</v>
      </c>
      <c r="V196" s="35" t="s">
        <v>107</v>
      </c>
      <c r="W196" s="35">
        <v>52.0</v>
      </c>
      <c r="X196" s="35">
        <v>32.0</v>
      </c>
      <c r="Y196" s="72">
        <v>0.0116</v>
      </c>
      <c r="Z196" s="35">
        <v>0.92</v>
      </c>
      <c r="AA196" s="35" t="s">
        <v>809</v>
      </c>
      <c r="AB196" s="35" t="s">
        <v>876</v>
      </c>
      <c r="AC196" s="35">
        <v>20.58</v>
      </c>
      <c r="AD196" s="78">
        <v>37207.0</v>
      </c>
      <c r="AE196" s="35">
        <v>12.92</v>
      </c>
      <c r="AF196" s="35">
        <v>0.25</v>
      </c>
      <c r="AG196" s="78">
        <v>45824.0</v>
      </c>
      <c r="AH196" s="35">
        <v>0.4979</v>
      </c>
      <c r="AI196" s="35" t="s">
        <v>121</v>
      </c>
      <c r="AJ196" s="35" t="s">
        <v>92</v>
      </c>
      <c r="AK196" s="35" t="s">
        <v>864</v>
      </c>
      <c r="AL196" s="35">
        <v>3020.0</v>
      </c>
      <c r="AM196" s="35" t="s">
        <v>94</v>
      </c>
      <c r="AN196" s="35" t="s">
        <v>94</v>
      </c>
      <c r="AO196" s="35" t="s">
        <v>94</v>
      </c>
      <c r="AP196" s="35" t="s">
        <v>94</v>
      </c>
      <c r="AQ196" s="35" t="s">
        <v>94</v>
      </c>
      <c r="AR196" s="35" t="s">
        <v>94</v>
      </c>
      <c r="AS196" s="35" t="s">
        <v>94</v>
      </c>
      <c r="AT196" s="89" t="s">
        <v>877</v>
      </c>
      <c r="AU196" s="35" t="s">
        <v>866</v>
      </c>
      <c r="AV196" s="35" t="s">
        <v>824</v>
      </c>
      <c r="AW196" s="35" t="s">
        <v>867</v>
      </c>
      <c r="AX196" s="91"/>
    </row>
    <row r="197">
      <c r="A197" s="35">
        <v>193.0</v>
      </c>
      <c r="B197" s="66" t="s">
        <v>878</v>
      </c>
      <c r="C197" s="81" t="str">
        <f t="shared" si="5"/>
        <v>View</v>
      </c>
      <c r="D197" s="35" t="s">
        <v>879</v>
      </c>
      <c r="E197" s="70">
        <v>0.9518</v>
      </c>
      <c r="F197" s="84" t="str">
        <f t="shared" si="6"/>
        <v>Communications</v>
      </c>
      <c r="G197" s="72">
        <v>9.0E-4</v>
      </c>
      <c r="H197" s="73">
        <v>0.1128</v>
      </c>
      <c r="I197" s="73">
        <v>0.0361</v>
      </c>
      <c r="J197" s="73">
        <v>0.2675</v>
      </c>
      <c r="K197" s="73">
        <v>0.8183</v>
      </c>
      <c r="L197" s="73">
        <v>0.4672</v>
      </c>
      <c r="M197" s="73">
        <v>0.805</v>
      </c>
      <c r="N197" s="74">
        <v>0.5189</v>
      </c>
      <c r="O197" s="73">
        <v>0.4672</v>
      </c>
      <c r="P197" s="74">
        <v>1.8</v>
      </c>
      <c r="Q197" s="75">
        <v>250.67513</v>
      </c>
      <c r="R197" s="77">
        <v>121.0</v>
      </c>
      <c r="S197" s="75">
        <v>5607.705317</v>
      </c>
      <c r="T197" s="72">
        <v>0.0089</v>
      </c>
      <c r="U197" s="72">
        <v>0.0102</v>
      </c>
      <c r="V197" s="35" t="s">
        <v>107</v>
      </c>
      <c r="W197" s="35">
        <v>68.0</v>
      </c>
      <c r="X197" s="35">
        <v>36.0</v>
      </c>
      <c r="Y197" s="72">
        <v>0.0129</v>
      </c>
      <c r="Z197" s="35">
        <v>1.1</v>
      </c>
      <c r="AA197" s="35" t="s">
        <v>809</v>
      </c>
      <c r="AB197" s="35" t="s">
        <v>846</v>
      </c>
      <c r="AC197" s="35">
        <v>20.97</v>
      </c>
      <c r="AD197" s="78">
        <v>38422.0</v>
      </c>
      <c r="AE197" s="35">
        <v>0.36</v>
      </c>
      <c r="AF197" s="35">
        <v>0.36</v>
      </c>
      <c r="AG197" s="78">
        <v>45834.0</v>
      </c>
      <c r="AH197" s="35">
        <v>0.1945</v>
      </c>
      <c r="AI197" s="35" t="s">
        <v>91</v>
      </c>
      <c r="AJ197" s="35"/>
      <c r="AK197" s="35" t="s">
        <v>864</v>
      </c>
      <c r="AL197" s="35">
        <v>3020.0</v>
      </c>
      <c r="AM197" s="35" t="s">
        <v>94</v>
      </c>
      <c r="AN197" s="35" t="s">
        <v>94</v>
      </c>
      <c r="AO197" s="35" t="s">
        <v>94</v>
      </c>
      <c r="AP197" s="35" t="s">
        <v>94</v>
      </c>
      <c r="AQ197" s="35" t="s">
        <v>94</v>
      </c>
      <c r="AR197" s="35" t="s">
        <v>94</v>
      </c>
      <c r="AS197" s="35" t="s">
        <v>94</v>
      </c>
      <c r="AT197" s="89" t="s">
        <v>880</v>
      </c>
      <c r="AU197" s="35" t="s">
        <v>866</v>
      </c>
      <c r="AV197" s="35" t="s">
        <v>824</v>
      </c>
      <c r="AW197" s="35" t="s">
        <v>867</v>
      </c>
      <c r="AX197" s="91"/>
    </row>
    <row r="198">
      <c r="A198" s="35">
        <v>194.0</v>
      </c>
      <c r="B198" s="66" t="s">
        <v>881</v>
      </c>
      <c r="C198" s="81" t="str">
        <f t="shared" si="5"/>
        <v>View</v>
      </c>
      <c r="D198" s="35" t="s">
        <v>882</v>
      </c>
      <c r="E198" s="70">
        <v>0.8225</v>
      </c>
      <c r="F198" s="84" t="str">
        <f t="shared" si="6"/>
        <v>Communications</v>
      </c>
      <c r="G198" s="72">
        <v>0.0077</v>
      </c>
      <c r="H198" s="73">
        <v>0.0761</v>
      </c>
      <c r="I198" s="73">
        <v>0.0194</v>
      </c>
      <c r="J198" s="73">
        <v>0.2714</v>
      </c>
      <c r="K198" s="73">
        <v>0.7239</v>
      </c>
      <c r="L198" s="73">
        <v>0.4723</v>
      </c>
      <c r="M198" s="73">
        <v>0.5487</v>
      </c>
      <c r="N198" s="74">
        <v>0.3119</v>
      </c>
      <c r="O198" s="73">
        <v>0.4723</v>
      </c>
      <c r="P198" s="74">
        <v>1.2</v>
      </c>
      <c r="Q198" s="75">
        <v>-91.268844</v>
      </c>
      <c r="R198" s="77">
        <v>54.0</v>
      </c>
      <c r="S198" s="75">
        <v>10359.38073</v>
      </c>
      <c r="T198" s="72">
        <v>0.0</v>
      </c>
      <c r="U198" s="72">
        <v>0.0014</v>
      </c>
      <c r="V198" s="35" t="s">
        <v>107</v>
      </c>
      <c r="W198" s="35">
        <v>60.0</v>
      </c>
      <c r="X198" s="35">
        <v>46.0</v>
      </c>
      <c r="Y198" s="72">
        <v>0.0121</v>
      </c>
      <c r="Z198" s="35">
        <v>1.06</v>
      </c>
      <c r="AA198" s="35" t="s">
        <v>809</v>
      </c>
      <c r="AB198" s="35" t="s">
        <v>90</v>
      </c>
      <c r="AC198" s="35">
        <v>30.62</v>
      </c>
      <c r="AD198" s="78">
        <v>34255.0</v>
      </c>
      <c r="AE198" s="35">
        <v>0.5</v>
      </c>
      <c r="AF198" s="35">
        <v>0.5</v>
      </c>
      <c r="AG198" s="78">
        <v>45642.0</v>
      </c>
      <c r="AH198" s="35">
        <v>11.3938</v>
      </c>
      <c r="AI198" s="35" t="s">
        <v>140</v>
      </c>
      <c r="AJ198" s="35"/>
      <c r="AK198" s="35" t="s">
        <v>864</v>
      </c>
      <c r="AL198" s="35">
        <v>3020.0</v>
      </c>
      <c r="AM198" s="35" t="s">
        <v>94</v>
      </c>
      <c r="AN198" s="35" t="s">
        <v>94</v>
      </c>
      <c r="AO198" s="35" t="s">
        <v>94</v>
      </c>
      <c r="AP198" s="35" t="s">
        <v>94</v>
      </c>
      <c r="AQ198" s="35" t="s">
        <v>94</v>
      </c>
      <c r="AR198" s="35" t="s">
        <v>94</v>
      </c>
      <c r="AS198" s="35" t="s">
        <v>94</v>
      </c>
      <c r="AT198" s="89" t="s">
        <v>883</v>
      </c>
      <c r="AU198" s="35" t="s">
        <v>866</v>
      </c>
      <c r="AV198" s="35" t="s">
        <v>824</v>
      </c>
      <c r="AW198" s="35" t="s">
        <v>867</v>
      </c>
      <c r="AX198" s="91"/>
    </row>
    <row r="199">
      <c r="A199" s="35">
        <v>195.0</v>
      </c>
      <c r="B199" s="66" t="s">
        <v>884</v>
      </c>
      <c r="C199" s="81" t="str">
        <f t="shared" si="5"/>
        <v>View</v>
      </c>
      <c r="D199" s="35" t="s">
        <v>885</v>
      </c>
      <c r="E199" s="70">
        <v>1.2492</v>
      </c>
      <c r="F199" s="84" t="str">
        <f t="shared" si="6"/>
        <v>Technology</v>
      </c>
      <c r="G199" s="72">
        <v>0.0058</v>
      </c>
      <c r="H199" s="73">
        <v>0.1203</v>
      </c>
      <c r="I199" s="73">
        <v>0.0929</v>
      </c>
      <c r="J199" s="73">
        <v>0.3649</v>
      </c>
      <c r="K199" s="73">
        <v>1.7008</v>
      </c>
      <c r="L199" s="73">
        <v>0.4898</v>
      </c>
      <c r="M199" s="73">
        <v>2.1243</v>
      </c>
      <c r="N199" s="74">
        <v>0.8142</v>
      </c>
      <c r="O199" s="73">
        <v>0.4898</v>
      </c>
      <c r="P199" s="74">
        <v>4.55</v>
      </c>
      <c r="Q199" s="75">
        <v>1.0E-6</v>
      </c>
      <c r="R199" s="77">
        <v>10.0</v>
      </c>
      <c r="S199" s="75">
        <v>479.446735</v>
      </c>
      <c r="T199" s="72">
        <v>0.0</v>
      </c>
      <c r="U199" s="72">
        <v>0.0</v>
      </c>
      <c r="V199" s="35" t="s">
        <v>107</v>
      </c>
      <c r="W199" s="35" t="s">
        <v>94</v>
      </c>
      <c r="X199" s="35" t="s">
        <v>94</v>
      </c>
      <c r="Y199" s="72">
        <v>0.0184</v>
      </c>
      <c r="Z199" s="35">
        <v>1.23</v>
      </c>
      <c r="AA199" s="35" t="s">
        <v>809</v>
      </c>
      <c r="AB199" s="35" t="s">
        <v>886</v>
      </c>
      <c r="AC199" s="35">
        <v>37.5</v>
      </c>
      <c r="AD199" s="78">
        <v>43781.0</v>
      </c>
      <c r="AE199" s="35">
        <v>5.64</v>
      </c>
      <c r="AF199" s="35">
        <v>5.64</v>
      </c>
      <c r="AG199" s="78" t="s">
        <v>94</v>
      </c>
      <c r="AH199" s="35" t="s">
        <v>94</v>
      </c>
      <c r="AI199" s="35" t="s">
        <v>140</v>
      </c>
      <c r="AJ199" s="35" t="s">
        <v>92</v>
      </c>
      <c r="AK199" s="35" t="s">
        <v>887</v>
      </c>
      <c r="AL199" s="35">
        <v>3030.0</v>
      </c>
      <c r="AM199" s="35" t="s">
        <v>94</v>
      </c>
      <c r="AN199" s="35" t="s">
        <v>94</v>
      </c>
      <c r="AO199" s="35" t="s">
        <v>94</v>
      </c>
      <c r="AP199" s="35" t="s">
        <v>94</v>
      </c>
      <c r="AQ199" s="35" t="s">
        <v>94</v>
      </c>
      <c r="AR199" s="35" t="s">
        <v>94</v>
      </c>
      <c r="AS199" s="35" t="s">
        <v>94</v>
      </c>
      <c r="AT199" s="89" t="s">
        <v>888</v>
      </c>
      <c r="AU199" s="35" t="s">
        <v>889</v>
      </c>
      <c r="AV199" s="35" t="s">
        <v>824</v>
      </c>
      <c r="AW199" s="35" t="s">
        <v>890</v>
      </c>
      <c r="AX199" s="91"/>
    </row>
    <row r="200">
      <c r="A200" s="35">
        <v>196.0</v>
      </c>
      <c r="B200" s="66" t="s">
        <v>891</v>
      </c>
      <c r="C200" s="81" t="str">
        <f t="shared" si="5"/>
        <v>View</v>
      </c>
      <c r="D200" s="35" t="s">
        <v>892</v>
      </c>
      <c r="E200" s="70">
        <v>1.0766</v>
      </c>
      <c r="F200" s="84" t="str">
        <f t="shared" si="6"/>
        <v>Technology</v>
      </c>
      <c r="G200" s="72">
        <v>0.0018</v>
      </c>
      <c r="H200" s="73">
        <v>0.1201</v>
      </c>
      <c r="I200" s="73">
        <v>0.0992</v>
      </c>
      <c r="J200" s="73">
        <v>0.3179</v>
      </c>
      <c r="K200" s="73">
        <v>1.0653</v>
      </c>
      <c r="L200" s="73">
        <v>0.3848</v>
      </c>
      <c r="M200" s="73">
        <v>1.4305</v>
      </c>
      <c r="N200" s="74">
        <v>0.778</v>
      </c>
      <c r="O200" s="73">
        <v>0.3848</v>
      </c>
      <c r="P200" s="74">
        <v>3.89</v>
      </c>
      <c r="Q200" s="75">
        <v>218.397944</v>
      </c>
      <c r="R200" s="77">
        <v>103.0</v>
      </c>
      <c r="S200" s="75">
        <v>734.636716</v>
      </c>
      <c r="T200" s="72">
        <v>0.0038</v>
      </c>
      <c r="U200" s="72">
        <v>0.0044</v>
      </c>
      <c r="V200" s="35" t="s">
        <v>107</v>
      </c>
      <c r="W200" s="35">
        <v>20.0</v>
      </c>
      <c r="X200" s="35">
        <v>10.0</v>
      </c>
      <c r="Y200" s="72">
        <v>0.0146</v>
      </c>
      <c r="Z200" s="35">
        <v>1.16</v>
      </c>
      <c r="AA200" s="35" t="s">
        <v>809</v>
      </c>
      <c r="AB200" s="35" t="s">
        <v>343</v>
      </c>
      <c r="AC200" s="35">
        <v>38.57</v>
      </c>
      <c r="AD200" s="78">
        <v>43180.0</v>
      </c>
      <c r="AE200" s="35">
        <v>7.28</v>
      </c>
      <c r="AF200" s="35">
        <v>2.58</v>
      </c>
      <c r="AG200" s="78">
        <v>45824.0</v>
      </c>
      <c r="AH200" s="35">
        <v>0.0856</v>
      </c>
      <c r="AI200" s="35" t="s">
        <v>91</v>
      </c>
      <c r="AJ200" s="35" t="s">
        <v>134</v>
      </c>
      <c r="AK200" s="35" t="s">
        <v>887</v>
      </c>
      <c r="AL200" s="35">
        <v>3030.0</v>
      </c>
      <c r="AM200" s="35" t="s">
        <v>94</v>
      </c>
      <c r="AN200" s="35" t="s">
        <v>94</v>
      </c>
      <c r="AO200" s="35" t="s">
        <v>94</v>
      </c>
      <c r="AP200" s="35" t="s">
        <v>94</v>
      </c>
      <c r="AQ200" s="35" t="s">
        <v>94</v>
      </c>
      <c r="AR200" s="35" t="s">
        <v>94</v>
      </c>
      <c r="AS200" s="35" t="s">
        <v>94</v>
      </c>
      <c r="AT200" s="89" t="s">
        <v>893</v>
      </c>
      <c r="AU200" s="35" t="s">
        <v>889</v>
      </c>
      <c r="AV200" s="35" t="s">
        <v>824</v>
      </c>
      <c r="AW200" s="35" t="s">
        <v>890</v>
      </c>
      <c r="AX200" s="91"/>
    </row>
    <row r="201">
      <c r="A201" s="35">
        <v>197.0</v>
      </c>
      <c r="B201" s="66" t="s">
        <v>894</v>
      </c>
      <c r="C201" s="81" t="str">
        <f t="shared" si="5"/>
        <v>View</v>
      </c>
      <c r="D201" s="35" t="s">
        <v>895</v>
      </c>
      <c r="E201" s="70">
        <v>1.0313</v>
      </c>
      <c r="F201" s="84" t="str">
        <f t="shared" si="6"/>
        <v>Technology</v>
      </c>
      <c r="G201" s="72">
        <v>0.0088</v>
      </c>
      <c r="H201" s="73">
        <v>0.0873</v>
      </c>
      <c r="I201" s="73">
        <v>0.0606</v>
      </c>
      <c r="J201" s="73">
        <v>0.2487</v>
      </c>
      <c r="K201" s="73">
        <v>1.0295</v>
      </c>
      <c r="L201" s="73">
        <v>0.4228</v>
      </c>
      <c r="M201" s="73">
        <v>1.1767</v>
      </c>
      <c r="N201" s="74">
        <v>0.6403</v>
      </c>
      <c r="O201" s="73">
        <v>0.4228</v>
      </c>
      <c r="P201" s="74">
        <v>2.9</v>
      </c>
      <c r="Q201" s="75">
        <v>-48.832597</v>
      </c>
      <c r="R201" s="77">
        <v>58.0</v>
      </c>
      <c r="S201" s="75">
        <v>1956.790309</v>
      </c>
      <c r="T201" s="72">
        <v>0.0</v>
      </c>
      <c r="U201" s="72">
        <v>3.0E-4</v>
      </c>
      <c r="V201" s="35" t="s">
        <v>107</v>
      </c>
      <c r="W201" s="35">
        <v>46.0</v>
      </c>
      <c r="X201" s="35">
        <v>13.0</v>
      </c>
      <c r="Y201" s="72">
        <v>0.0148</v>
      </c>
      <c r="Z201" s="35">
        <v>1.18</v>
      </c>
      <c r="AA201" s="35" t="s">
        <v>809</v>
      </c>
      <c r="AB201" s="35" t="s">
        <v>90</v>
      </c>
      <c r="AC201" s="35">
        <v>34.29</v>
      </c>
      <c r="AD201" s="78">
        <v>17783.0</v>
      </c>
      <c r="AE201" s="35">
        <v>7.59</v>
      </c>
      <c r="AF201" s="35">
        <v>7.59</v>
      </c>
      <c r="AG201" s="78">
        <v>45638.0</v>
      </c>
      <c r="AH201" s="35">
        <v>3.9863</v>
      </c>
      <c r="AI201" s="35" t="s">
        <v>140</v>
      </c>
      <c r="AJ201" s="35"/>
      <c r="AK201" s="35" t="s">
        <v>887</v>
      </c>
      <c r="AL201" s="35">
        <v>3030.0</v>
      </c>
      <c r="AM201" s="35" t="s">
        <v>94</v>
      </c>
      <c r="AN201" s="35" t="s">
        <v>94</v>
      </c>
      <c r="AO201" s="35" t="s">
        <v>94</v>
      </c>
      <c r="AP201" s="35" t="s">
        <v>94</v>
      </c>
      <c r="AQ201" s="35" t="s">
        <v>94</v>
      </c>
      <c r="AR201" s="35" t="s">
        <v>94</v>
      </c>
      <c r="AS201" s="35" t="s">
        <v>94</v>
      </c>
      <c r="AT201" s="89" t="s">
        <v>896</v>
      </c>
      <c r="AU201" s="35" t="s">
        <v>889</v>
      </c>
      <c r="AV201" s="35" t="s">
        <v>824</v>
      </c>
      <c r="AW201" s="35" t="s">
        <v>890</v>
      </c>
      <c r="AX201" s="91"/>
    </row>
    <row r="202">
      <c r="A202" s="35">
        <v>198.0</v>
      </c>
      <c r="B202" s="66" t="s">
        <v>897</v>
      </c>
      <c r="C202" s="81" t="str">
        <f t="shared" si="5"/>
        <v>View</v>
      </c>
      <c r="D202" s="35" t="s">
        <v>898</v>
      </c>
      <c r="E202" s="70">
        <v>1.0293</v>
      </c>
      <c r="F202" s="84" t="str">
        <f t="shared" si="6"/>
        <v>Technology</v>
      </c>
      <c r="G202" s="72">
        <v>0.0091</v>
      </c>
      <c r="H202" s="73">
        <v>0.1597</v>
      </c>
      <c r="I202" s="73">
        <v>0.1376</v>
      </c>
      <c r="J202" s="73">
        <v>0.2809</v>
      </c>
      <c r="K202" s="73">
        <v>1.0713</v>
      </c>
      <c r="L202" s="73">
        <v>0.4642</v>
      </c>
      <c r="M202" s="73">
        <v>1.0824</v>
      </c>
      <c r="N202" s="74">
        <v>0.5547</v>
      </c>
      <c r="O202" s="73">
        <v>0.4642</v>
      </c>
      <c r="P202" s="74">
        <v>2.43</v>
      </c>
      <c r="Q202" s="75">
        <v>-230.503956</v>
      </c>
      <c r="R202" s="77">
        <v>63.0</v>
      </c>
      <c r="S202" s="75">
        <v>8033.124642</v>
      </c>
      <c r="T202" s="72">
        <v>0.0</v>
      </c>
      <c r="U202" s="72">
        <v>3.0E-4</v>
      </c>
      <c r="V202" s="35" t="s">
        <v>107</v>
      </c>
      <c r="W202" s="35">
        <v>33.0</v>
      </c>
      <c r="X202" s="35">
        <v>8.0</v>
      </c>
      <c r="Y202" s="72">
        <v>0.0154</v>
      </c>
      <c r="Z202" s="35">
        <v>1.23</v>
      </c>
      <c r="AA202" s="35" t="s">
        <v>809</v>
      </c>
      <c r="AB202" s="35" t="s">
        <v>90</v>
      </c>
      <c r="AC202" s="35">
        <v>34.44</v>
      </c>
      <c r="AD202" s="78">
        <v>36160.0</v>
      </c>
      <c r="AE202" s="35">
        <v>9.47</v>
      </c>
      <c r="AF202" s="35">
        <v>3.34</v>
      </c>
      <c r="AG202" s="78">
        <v>45632.0</v>
      </c>
      <c r="AH202" s="35">
        <v>7.2718</v>
      </c>
      <c r="AI202" s="35" t="s">
        <v>140</v>
      </c>
      <c r="AJ202" s="35"/>
      <c r="AK202" s="35" t="s">
        <v>887</v>
      </c>
      <c r="AL202" s="35">
        <v>3030.0</v>
      </c>
      <c r="AM202" s="35" t="s">
        <v>94</v>
      </c>
      <c r="AN202" s="35" t="s">
        <v>94</v>
      </c>
      <c r="AO202" s="35" t="s">
        <v>94</v>
      </c>
      <c r="AP202" s="35" t="s">
        <v>94</v>
      </c>
      <c r="AQ202" s="35" t="s">
        <v>94</v>
      </c>
      <c r="AR202" s="35" t="s">
        <v>94</v>
      </c>
      <c r="AS202" s="35" t="s">
        <v>94</v>
      </c>
      <c r="AT202" s="89" t="s">
        <v>899</v>
      </c>
      <c r="AU202" s="35" t="s">
        <v>889</v>
      </c>
      <c r="AV202" s="35" t="s">
        <v>824</v>
      </c>
      <c r="AW202" s="35" t="s">
        <v>890</v>
      </c>
      <c r="AX202" s="91"/>
    </row>
    <row r="203">
      <c r="A203" s="35">
        <v>199.0</v>
      </c>
      <c r="B203" s="66" t="s">
        <v>900</v>
      </c>
      <c r="C203" s="81" t="str">
        <f t="shared" si="5"/>
        <v>View</v>
      </c>
      <c r="D203" s="35" t="s">
        <v>901</v>
      </c>
      <c r="E203" s="70">
        <v>1.0183</v>
      </c>
      <c r="F203" s="84" t="str">
        <f t="shared" si="6"/>
        <v>Technology</v>
      </c>
      <c r="G203" s="72">
        <v>0.0039</v>
      </c>
      <c r="H203" s="73">
        <v>0.1121</v>
      </c>
      <c r="I203" s="73">
        <v>0.0813</v>
      </c>
      <c r="J203" s="73">
        <v>0.2724</v>
      </c>
      <c r="K203" s="73">
        <v>1.0739</v>
      </c>
      <c r="L203" s="73">
        <v>0.4068</v>
      </c>
      <c r="M203" s="73">
        <v>1.3237</v>
      </c>
      <c r="N203" s="74">
        <v>0.6891</v>
      </c>
      <c r="O203" s="73">
        <v>0.4068</v>
      </c>
      <c r="P203" s="74">
        <v>3.38</v>
      </c>
      <c r="Q203" s="75">
        <v>389.754674</v>
      </c>
      <c r="R203" s="77">
        <v>286.0</v>
      </c>
      <c r="S203" s="75">
        <v>6907.080351</v>
      </c>
      <c r="T203" s="72">
        <v>0.0012</v>
      </c>
      <c r="U203" s="72">
        <v>0.0022</v>
      </c>
      <c r="V203" s="35" t="s">
        <v>107</v>
      </c>
      <c r="W203" s="35">
        <v>38.0</v>
      </c>
      <c r="X203" s="35">
        <v>8.0</v>
      </c>
      <c r="Y203" s="72">
        <v>0.0156</v>
      </c>
      <c r="Z203" s="35">
        <v>1.26</v>
      </c>
      <c r="AA203" s="35" t="s">
        <v>809</v>
      </c>
      <c r="AB203" s="35" t="s">
        <v>902</v>
      </c>
      <c r="AC203" s="35">
        <v>34.23</v>
      </c>
      <c r="AD203" s="78">
        <v>36963.0</v>
      </c>
      <c r="AE203" s="35">
        <v>12.59</v>
      </c>
      <c r="AF203" s="35">
        <v>0.25</v>
      </c>
      <c r="AG203" s="78">
        <v>45824.0</v>
      </c>
      <c r="AH203" s="35">
        <v>0.0595</v>
      </c>
      <c r="AI203" s="35" t="s">
        <v>91</v>
      </c>
      <c r="AJ203" s="35" t="s">
        <v>92</v>
      </c>
      <c r="AK203" s="35" t="s">
        <v>887</v>
      </c>
      <c r="AL203" s="35">
        <v>3030.0</v>
      </c>
      <c r="AM203" s="35" t="s">
        <v>94</v>
      </c>
      <c r="AN203" s="35" t="s">
        <v>94</v>
      </c>
      <c r="AO203" s="35" t="s">
        <v>94</v>
      </c>
      <c r="AP203" s="35" t="s">
        <v>94</v>
      </c>
      <c r="AQ203" s="35" t="s">
        <v>94</v>
      </c>
      <c r="AR203" s="35" t="s">
        <v>94</v>
      </c>
      <c r="AS203" s="35" t="s">
        <v>94</v>
      </c>
      <c r="AT203" s="89" t="s">
        <v>903</v>
      </c>
      <c r="AU203" s="35" t="s">
        <v>889</v>
      </c>
      <c r="AV203" s="35" t="s">
        <v>824</v>
      </c>
      <c r="AW203" s="35" t="s">
        <v>890</v>
      </c>
      <c r="AX203" s="91"/>
    </row>
    <row r="204">
      <c r="A204" s="35">
        <v>200.0</v>
      </c>
      <c r="B204" s="66" t="s">
        <v>904</v>
      </c>
      <c r="C204" s="81" t="str">
        <f t="shared" si="5"/>
        <v>View</v>
      </c>
      <c r="D204" s="35" t="s">
        <v>905</v>
      </c>
      <c r="E204" s="70">
        <v>0.9046</v>
      </c>
      <c r="F204" s="84" t="str">
        <f t="shared" si="6"/>
        <v>Technology</v>
      </c>
      <c r="G204" s="72">
        <v>0.0062</v>
      </c>
      <c r="H204" s="73">
        <v>0.1576</v>
      </c>
      <c r="I204" s="73">
        <v>0.182</v>
      </c>
      <c r="J204" s="73">
        <v>0.2954</v>
      </c>
      <c r="K204" s="73">
        <v>1.5463</v>
      </c>
      <c r="L204" s="73">
        <v>0.463</v>
      </c>
      <c r="M204" s="73">
        <v>3.0747</v>
      </c>
      <c r="N204" s="74">
        <v>0.8552</v>
      </c>
      <c r="O204" s="73">
        <v>0.463</v>
      </c>
      <c r="P204" s="74">
        <v>6.78</v>
      </c>
      <c r="Q204" s="75">
        <v>-934.336005</v>
      </c>
      <c r="R204" s="77">
        <v>53.0</v>
      </c>
      <c r="S204" s="75">
        <v>23061.65695</v>
      </c>
      <c r="T204" s="72">
        <v>0.0</v>
      </c>
      <c r="U204" s="72">
        <v>7.0E-4</v>
      </c>
      <c r="V204" s="35" t="s">
        <v>107</v>
      </c>
      <c r="W204" s="35">
        <v>27.0</v>
      </c>
      <c r="X204" s="35">
        <v>2.0</v>
      </c>
      <c r="Y204" s="72">
        <v>0.024</v>
      </c>
      <c r="Z204" s="35">
        <v>1.6</v>
      </c>
      <c r="AA204" s="35" t="s">
        <v>809</v>
      </c>
      <c r="AB204" s="35" t="s">
        <v>90</v>
      </c>
      <c r="AC204" s="35">
        <v>30.51</v>
      </c>
      <c r="AD204" s="78">
        <v>31257.0</v>
      </c>
      <c r="AE204" s="35">
        <v>5.3</v>
      </c>
      <c r="AF204" s="35">
        <v>5.3</v>
      </c>
      <c r="AG204" s="78">
        <v>45758.0</v>
      </c>
      <c r="AH204" s="35">
        <v>1.397</v>
      </c>
      <c r="AI204" s="35" t="s">
        <v>121</v>
      </c>
      <c r="AJ204" s="35"/>
      <c r="AK204" s="35" t="s">
        <v>887</v>
      </c>
      <c r="AL204" s="35">
        <v>3030.0</v>
      </c>
      <c r="AM204" s="35" t="s">
        <v>94</v>
      </c>
      <c r="AN204" s="35" t="s">
        <v>94</v>
      </c>
      <c r="AO204" s="35" t="s">
        <v>94</v>
      </c>
      <c r="AP204" s="35" t="s">
        <v>94</v>
      </c>
      <c r="AQ204" s="35" t="s">
        <v>94</v>
      </c>
      <c r="AR204" s="35" t="s">
        <v>94</v>
      </c>
      <c r="AS204" s="35" t="s">
        <v>94</v>
      </c>
      <c r="AT204" s="89" t="s">
        <v>906</v>
      </c>
      <c r="AU204" s="35" t="s">
        <v>889</v>
      </c>
      <c r="AV204" s="35" t="s">
        <v>824</v>
      </c>
      <c r="AW204" s="35" t="s">
        <v>890</v>
      </c>
      <c r="AX204" s="91"/>
    </row>
    <row r="205">
      <c r="A205" s="35">
        <v>201.0</v>
      </c>
      <c r="B205" s="66" t="s">
        <v>887</v>
      </c>
      <c r="C205" s="81" t="str">
        <f t="shared" si="5"/>
        <v>View</v>
      </c>
      <c r="D205" s="35" t="s">
        <v>907</v>
      </c>
      <c r="E205" s="70">
        <v>0.8048</v>
      </c>
      <c r="F205" s="84" t="str">
        <f t="shared" si="6"/>
        <v>Technology</v>
      </c>
      <c r="G205" s="72">
        <v>8.0E-4</v>
      </c>
      <c r="H205" s="73">
        <v>0.1093</v>
      </c>
      <c r="I205" s="73">
        <v>0.1175</v>
      </c>
      <c r="J205" s="73">
        <v>0.2287</v>
      </c>
      <c r="K205" s="73">
        <v>0.8301</v>
      </c>
      <c r="L205" s="73">
        <v>0.3356</v>
      </c>
      <c r="M205" s="73">
        <v>1.4245</v>
      </c>
      <c r="N205" s="74">
        <v>0.7717</v>
      </c>
      <c r="O205" s="73">
        <v>0.3356</v>
      </c>
      <c r="P205" s="74">
        <v>4.4</v>
      </c>
      <c r="Q205" s="75">
        <v>592.973721</v>
      </c>
      <c r="R205" s="77">
        <v>71.0</v>
      </c>
      <c r="S205" s="75">
        <v>82032.79171</v>
      </c>
      <c r="T205" s="72">
        <v>0.0057</v>
      </c>
      <c r="U205" s="72">
        <v>0.0061</v>
      </c>
      <c r="V205" s="35" t="s">
        <v>145</v>
      </c>
      <c r="W205" s="35">
        <v>58.0</v>
      </c>
      <c r="X205" s="35">
        <v>37.0</v>
      </c>
      <c r="Y205" s="72">
        <v>0.0155</v>
      </c>
      <c r="Z205" s="35">
        <v>1.21</v>
      </c>
      <c r="AA205" s="35" t="s">
        <v>809</v>
      </c>
      <c r="AB205" s="35" t="s">
        <v>90</v>
      </c>
      <c r="AC205" s="35">
        <v>38.07</v>
      </c>
      <c r="AD205" s="78">
        <v>36145.0</v>
      </c>
      <c r="AE205" s="35">
        <v>10.42</v>
      </c>
      <c r="AF205" s="35">
        <v>8.5</v>
      </c>
      <c r="AG205" s="78">
        <v>45831.0</v>
      </c>
      <c r="AH205" s="35">
        <v>0.3975</v>
      </c>
      <c r="AI205" s="35" t="s">
        <v>91</v>
      </c>
      <c r="AJ205" s="35" t="s">
        <v>92</v>
      </c>
      <c r="AK205" s="35" t="s">
        <v>887</v>
      </c>
      <c r="AL205" s="35">
        <v>3030.0</v>
      </c>
      <c r="AM205" s="35" t="s">
        <v>94</v>
      </c>
      <c r="AN205" s="35" t="s">
        <v>94</v>
      </c>
      <c r="AO205" s="35" t="s">
        <v>94</v>
      </c>
      <c r="AP205" s="35" t="s">
        <v>94</v>
      </c>
      <c r="AQ205" s="35" t="s">
        <v>94</v>
      </c>
      <c r="AR205" s="35" t="s">
        <v>94</v>
      </c>
      <c r="AS205" s="35" t="s">
        <v>94</v>
      </c>
      <c r="AT205" s="89" t="s">
        <v>908</v>
      </c>
      <c r="AU205" s="35" t="s">
        <v>889</v>
      </c>
      <c r="AV205" s="35" t="s">
        <v>824</v>
      </c>
      <c r="AW205" s="35" t="s">
        <v>890</v>
      </c>
      <c r="AX205" s="91"/>
    </row>
    <row r="206">
      <c r="A206" s="35">
        <v>202.0</v>
      </c>
      <c r="B206" s="66" t="s">
        <v>909</v>
      </c>
      <c r="C206" s="81" t="str">
        <f t="shared" si="5"/>
        <v>View</v>
      </c>
      <c r="D206" s="35" t="s">
        <v>910</v>
      </c>
      <c r="E206" s="70">
        <v>1.3586</v>
      </c>
      <c r="F206" s="84" t="str">
        <f t="shared" si="6"/>
        <v>Financial</v>
      </c>
      <c r="G206" s="72">
        <v>0.0048</v>
      </c>
      <c r="H206" s="73">
        <v>0.3968</v>
      </c>
      <c r="I206" s="73">
        <v>0.2879</v>
      </c>
      <c r="J206" s="73">
        <v>0.4781</v>
      </c>
      <c r="K206" s="73">
        <v>1.2842</v>
      </c>
      <c r="L206" s="73">
        <v>0.351</v>
      </c>
      <c r="M206" s="73">
        <v>1.7469</v>
      </c>
      <c r="N206" s="74">
        <v>0.8638</v>
      </c>
      <c r="O206" s="73">
        <v>0.4267</v>
      </c>
      <c r="P206" s="74">
        <v>4.17</v>
      </c>
      <c r="Q206" s="75">
        <v>1318.286657</v>
      </c>
      <c r="R206" s="77">
        <v>97.0</v>
      </c>
      <c r="S206" s="75">
        <v>4041.681764</v>
      </c>
      <c r="T206" s="72">
        <v>0.0343</v>
      </c>
      <c r="U206" s="72">
        <v>0.0405</v>
      </c>
      <c r="V206" s="35" t="s">
        <v>107</v>
      </c>
      <c r="W206" s="35">
        <v>2.0</v>
      </c>
      <c r="X206" s="35">
        <v>1.0</v>
      </c>
      <c r="Y206" s="72">
        <v>0.0124</v>
      </c>
      <c r="Z206" s="35">
        <v>1.11</v>
      </c>
      <c r="AA206" s="35" t="s">
        <v>809</v>
      </c>
      <c r="AB206" s="35" t="s">
        <v>411</v>
      </c>
      <c r="AC206" s="35">
        <v>11.71</v>
      </c>
      <c r="AD206" s="78">
        <v>40198.0</v>
      </c>
      <c r="AE206" s="35">
        <v>12.59</v>
      </c>
      <c r="AF206" s="35">
        <v>0.25</v>
      </c>
      <c r="AG206" s="78">
        <v>45824.0</v>
      </c>
      <c r="AH206" s="35">
        <v>0.8094</v>
      </c>
      <c r="AI206" s="35" t="s">
        <v>121</v>
      </c>
      <c r="AJ206" s="35" t="s">
        <v>365</v>
      </c>
      <c r="AK206" s="35" t="s">
        <v>911</v>
      </c>
      <c r="AL206" s="35">
        <v>3040.0</v>
      </c>
      <c r="AM206" s="35" t="s">
        <v>94</v>
      </c>
      <c r="AN206" s="35" t="s">
        <v>94</v>
      </c>
      <c r="AO206" s="35" t="s">
        <v>94</v>
      </c>
      <c r="AP206" s="35" t="s">
        <v>94</v>
      </c>
      <c r="AQ206" s="35" t="s">
        <v>94</v>
      </c>
      <c r="AR206" s="35" t="s">
        <v>94</v>
      </c>
      <c r="AS206" s="35" t="s">
        <v>94</v>
      </c>
      <c r="AT206" s="89" t="s">
        <v>912</v>
      </c>
      <c r="AU206" s="35" t="s">
        <v>913</v>
      </c>
      <c r="AV206" s="35" t="s">
        <v>824</v>
      </c>
      <c r="AW206" s="35" t="s">
        <v>914</v>
      </c>
      <c r="AX206" s="91"/>
    </row>
    <row r="207">
      <c r="A207" s="35">
        <v>203.0</v>
      </c>
      <c r="B207" s="66" t="s">
        <v>915</v>
      </c>
      <c r="C207" s="81" t="str">
        <f t="shared" si="5"/>
        <v>View</v>
      </c>
      <c r="D207" s="35" t="s">
        <v>916</v>
      </c>
      <c r="E207" s="70">
        <v>0.9536</v>
      </c>
      <c r="F207" s="84" t="str">
        <f t="shared" si="6"/>
        <v>Financial</v>
      </c>
      <c r="G207" s="72">
        <v>0.004</v>
      </c>
      <c r="H207" s="73">
        <v>0.1555</v>
      </c>
      <c r="I207" s="73">
        <v>0.0869</v>
      </c>
      <c r="J207" s="73">
        <v>0.2732</v>
      </c>
      <c r="K207" s="73">
        <v>0.7436</v>
      </c>
      <c r="L207" s="73">
        <v>0.2716</v>
      </c>
      <c r="M207" s="73">
        <v>1.3447</v>
      </c>
      <c r="N207" s="74">
        <v>0.8983</v>
      </c>
      <c r="O207" s="73">
        <v>0.2716</v>
      </c>
      <c r="P207" s="74">
        <v>5.07</v>
      </c>
      <c r="Q207" s="75">
        <v>26.980669</v>
      </c>
      <c r="R207" s="77">
        <v>238.0</v>
      </c>
      <c r="S207" s="75">
        <v>547.36278</v>
      </c>
      <c r="T207" s="72">
        <v>0.0207</v>
      </c>
      <c r="U207" s="72">
        <v>0.0226</v>
      </c>
      <c r="V207" s="35" t="s">
        <v>107</v>
      </c>
      <c r="W207" s="35">
        <v>15.0</v>
      </c>
      <c r="X207" s="35">
        <v>14.0</v>
      </c>
      <c r="Y207" s="72">
        <v>0.0104</v>
      </c>
      <c r="Z207" s="35">
        <v>1.02</v>
      </c>
      <c r="AA207" s="35" t="s">
        <v>809</v>
      </c>
      <c r="AB207" s="35" t="s">
        <v>917</v>
      </c>
      <c r="AC207" s="35">
        <v>14.93</v>
      </c>
      <c r="AD207" s="78">
        <v>37207.0</v>
      </c>
      <c r="AE207" s="35">
        <v>12.92</v>
      </c>
      <c r="AF207" s="35">
        <v>0.25</v>
      </c>
      <c r="AG207" s="78">
        <v>45824.0</v>
      </c>
      <c r="AH207" s="35">
        <v>1.398</v>
      </c>
      <c r="AI207" s="35" t="s">
        <v>121</v>
      </c>
      <c r="AJ207" s="35" t="s">
        <v>92</v>
      </c>
      <c r="AK207" s="35" t="s">
        <v>911</v>
      </c>
      <c r="AL207" s="35">
        <v>3040.0</v>
      </c>
      <c r="AM207" s="35" t="s">
        <v>94</v>
      </c>
      <c r="AN207" s="35" t="s">
        <v>94</v>
      </c>
      <c r="AO207" s="35" t="s">
        <v>94</v>
      </c>
      <c r="AP207" s="35" t="s">
        <v>94</v>
      </c>
      <c r="AQ207" s="35" t="s">
        <v>94</v>
      </c>
      <c r="AR207" s="35" t="s">
        <v>94</v>
      </c>
      <c r="AS207" s="35" t="s">
        <v>94</v>
      </c>
      <c r="AT207" s="89" t="s">
        <v>918</v>
      </c>
      <c r="AU207" s="35" t="s">
        <v>913</v>
      </c>
      <c r="AV207" s="35" t="s">
        <v>824</v>
      </c>
      <c r="AW207" s="35" t="s">
        <v>914</v>
      </c>
      <c r="AX207" s="91"/>
    </row>
    <row r="208">
      <c r="A208" s="35">
        <v>204.0</v>
      </c>
      <c r="B208" s="66" t="s">
        <v>919</v>
      </c>
      <c r="C208" s="81" t="str">
        <f t="shared" si="5"/>
        <v>View</v>
      </c>
      <c r="D208" s="35" t="s">
        <v>920</v>
      </c>
      <c r="E208" s="70">
        <v>0.9149</v>
      </c>
      <c r="F208" s="84" t="str">
        <f t="shared" si="6"/>
        <v>Financial</v>
      </c>
      <c r="G208" s="72">
        <v>0.0038</v>
      </c>
      <c r="H208" s="73">
        <v>0.1931</v>
      </c>
      <c r="I208" s="73">
        <v>0.099</v>
      </c>
      <c r="J208" s="73">
        <v>0.414</v>
      </c>
      <c r="K208" s="73">
        <v>0.9504</v>
      </c>
      <c r="L208" s="73">
        <v>0.2488</v>
      </c>
      <c r="M208" s="73">
        <v>2.0504</v>
      </c>
      <c r="N208" s="74">
        <v>1.0115</v>
      </c>
      <c r="O208" s="73">
        <v>0.2884</v>
      </c>
      <c r="P208" s="74">
        <v>7.4</v>
      </c>
      <c r="Q208" s="75">
        <v>-876.294793</v>
      </c>
      <c r="R208" s="77">
        <v>38.0</v>
      </c>
      <c r="S208" s="75">
        <v>1428.738062</v>
      </c>
      <c r="T208" s="72">
        <v>0.0085</v>
      </c>
      <c r="U208" s="72">
        <v>0.0095</v>
      </c>
      <c r="V208" s="35" t="s">
        <v>107</v>
      </c>
      <c r="W208" s="35">
        <v>4.0</v>
      </c>
      <c r="X208" s="35">
        <v>6.0</v>
      </c>
      <c r="Y208" s="72">
        <v>0.0129</v>
      </c>
      <c r="Z208" s="35">
        <v>1.22</v>
      </c>
      <c r="AA208" s="35" t="s">
        <v>809</v>
      </c>
      <c r="AB208" s="35" t="s">
        <v>921</v>
      </c>
      <c r="AC208" s="35">
        <v>26.12</v>
      </c>
      <c r="AD208" s="78">
        <v>38838.0</v>
      </c>
      <c r="AE208" s="35">
        <v>12.84</v>
      </c>
      <c r="AF208" s="35">
        <v>0.25</v>
      </c>
      <c r="AG208" s="78">
        <v>45824.0</v>
      </c>
      <c r="AH208" s="35">
        <v>0.359</v>
      </c>
      <c r="AI208" s="35" t="s">
        <v>91</v>
      </c>
      <c r="AJ208" s="35" t="s">
        <v>92</v>
      </c>
      <c r="AK208" s="35" t="s">
        <v>911</v>
      </c>
      <c r="AL208" s="35">
        <v>3040.0</v>
      </c>
      <c r="AM208" s="35" t="s">
        <v>94</v>
      </c>
      <c r="AN208" s="35" t="s">
        <v>94</v>
      </c>
      <c r="AO208" s="35" t="s">
        <v>94</v>
      </c>
      <c r="AP208" s="35" t="s">
        <v>94</v>
      </c>
      <c r="AQ208" s="35" t="s">
        <v>94</v>
      </c>
      <c r="AR208" s="35" t="s">
        <v>94</v>
      </c>
      <c r="AS208" s="35" t="s">
        <v>94</v>
      </c>
      <c r="AT208" s="89" t="s">
        <v>922</v>
      </c>
      <c r="AU208" s="35" t="s">
        <v>913</v>
      </c>
      <c r="AV208" s="35" t="s">
        <v>824</v>
      </c>
      <c r="AW208" s="35" t="s">
        <v>914</v>
      </c>
      <c r="AX208" s="91"/>
    </row>
    <row r="209">
      <c r="A209" s="35">
        <v>205.0</v>
      </c>
      <c r="B209" s="66" t="s">
        <v>923</v>
      </c>
      <c r="C209" s="81" t="str">
        <f t="shared" si="5"/>
        <v>View</v>
      </c>
      <c r="D209" s="35" t="s">
        <v>924</v>
      </c>
      <c r="E209" s="70">
        <v>0.8763</v>
      </c>
      <c r="F209" s="84" t="str">
        <f t="shared" si="6"/>
        <v>Financial</v>
      </c>
      <c r="G209" s="72">
        <v>0.0069</v>
      </c>
      <c r="H209" s="73">
        <v>-0.0147</v>
      </c>
      <c r="I209" s="73">
        <v>-0.0384</v>
      </c>
      <c r="J209" s="73">
        <v>0.0329</v>
      </c>
      <c r="K209" s="73">
        <v>0.6138</v>
      </c>
      <c r="L209" s="73">
        <v>0.159</v>
      </c>
      <c r="M209" s="73">
        <v>1.3259</v>
      </c>
      <c r="N209" s="74">
        <v>1.05</v>
      </c>
      <c r="O209" s="73">
        <v>0.2263</v>
      </c>
      <c r="P209" s="74">
        <v>5.99</v>
      </c>
      <c r="Q209" s="75">
        <v>8.92095</v>
      </c>
      <c r="R209" s="77">
        <v>23.0</v>
      </c>
      <c r="S209" s="75">
        <v>909.534046</v>
      </c>
      <c r="T209" s="72">
        <v>0.09</v>
      </c>
      <c r="U209" s="72">
        <v>0.0115</v>
      </c>
      <c r="V209" s="35" t="s">
        <v>107</v>
      </c>
      <c r="W209" s="35">
        <v>93.0</v>
      </c>
      <c r="X209" s="35">
        <v>40.0</v>
      </c>
      <c r="Y209" s="72">
        <v>0.0106</v>
      </c>
      <c r="Z209" s="35">
        <v>0.76</v>
      </c>
      <c r="AA209" s="35" t="s">
        <v>809</v>
      </c>
      <c r="AB209" s="35" t="s">
        <v>90</v>
      </c>
      <c r="AC209" s="35">
        <v>16.45</v>
      </c>
      <c r="AD209" s="78">
        <v>31397.0</v>
      </c>
      <c r="AE209" s="35">
        <v>2.97</v>
      </c>
      <c r="AF209" s="35">
        <v>2.97</v>
      </c>
      <c r="AG209" s="78">
        <v>45758.0</v>
      </c>
      <c r="AH209" s="35">
        <v>0.499</v>
      </c>
      <c r="AI209" s="35" t="s">
        <v>121</v>
      </c>
      <c r="AJ209" s="35"/>
      <c r="AK209" s="35" t="s">
        <v>911</v>
      </c>
      <c r="AL209" s="35">
        <v>3040.0</v>
      </c>
      <c r="AM209" s="35" t="s">
        <v>94</v>
      </c>
      <c r="AN209" s="35" t="s">
        <v>94</v>
      </c>
      <c r="AO209" s="35" t="s">
        <v>94</v>
      </c>
      <c r="AP209" s="35" t="s">
        <v>94</v>
      </c>
      <c r="AQ209" s="35" t="s">
        <v>94</v>
      </c>
      <c r="AR209" s="35" t="s">
        <v>94</v>
      </c>
      <c r="AS209" s="35" t="s">
        <v>94</v>
      </c>
      <c r="AT209" s="89" t="s">
        <v>925</v>
      </c>
      <c r="AU209" s="35" t="s">
        <v>913</v>
      </c>
      <c r="AV209" s="35" t="s">
        <v>824</v>
      </c>
      <c r="AW209" s="35" t="s">
        <v>914</v>
      </c>
      <c r="AX209" s="91"/>
    </row>
    <row r="210">
      <c r="A210" s="35">
        <v>206.0</v>
      </c>
      <c r="B210" s="66" t="s">
        <v>926</v>
      </c>
      <c r="C210" s="81" t="str">
        <f t="shared" si="5"/>
        <v>View</v>
      </c>
      <c r="D210" s="35" t="s">
        <v>927</v>
      </c>
      <c r="E210" s="70">
        <v>0.8601</v>
      </c>
      <c r="F210" s="84" t="str">
        <f t="shared" si="6"/>
        <v>Financial</v>
      </c>
      <c r="G210" s="72">
        <v>0.0069</v>
      </c>
      <c r="H210" s="73">
        <v>0.091</v>
      </c>
      <c r="I210" s="73">
        <v>0.0127</v>
      </c>
      <c r="J210" s="73">
        <v>0.3055</v>
      </c>
      <c r="K210" s="73">
        <v>0.8954</v>
      </c>
      <c r="L210" s="73">
        <v>0.3005</v>
      </c>
      <c r="M210" s="73">
        <v>1.6644</v>
      </c>
      <c r="N210" s="74">
        <v>0.8701</v>
      </c>
      <c r="O210" s="73">
        <v>0.3086</v>
      </c>
      <c r="P210" s="74">
        <v>5.63</v>
      </c>
      <c r="Q210" s="75">
        <v>-52.959896</v>
      </c>
      <c r="R210" s="77">
        <v>40.0</v>
      </c>
      <c r="S210" s="75">
        <v>1474.034831</v>
      </c>
      <c r="T210" s="72">
        <v>0.0</v>
      </c>
      <c r="U210" s="72">
        <v>0.0064</v>
      </c>
      <c r="V210" s="35" t="s">
        <v>107</v>
      </c>
      <c r="W210" s="35">
        <v>9.0</v>
      </c>
      <c r="X210" s="35">
        <v>11.0</v>
      </c>
      <c r="Y210" s="72">
        <v>0.0139</v>
      </c>
      <c r="Z210" s="35">
        <v>1.29</v>
      </c>
      <c r="AA210" s="35" t="s">
        <v>809</v>
      </c>
      <c r="AB210" s="35" t="s">
        <v>90</v>
      </c>
      <c r="AC210" s="35">
        <v>31.08</v>
      </c>
      <c r="AD210" s="78">
        <v>31257.0</v>
      </c>
      <c r="AE210" s="35">
        <v>2.05</v>
      </c>
      <c r="AF210" s="35">
        <v>2.05</v>
      </c>
      <c r="AG210" s="78">
        <v>45758.0</v>
      </c>
      <c r="AH210" s="35">
        <v>0.053</v>
      </c>
      <c r="AI210" s="35" t="s">
        <v>121</v>
      </c>
      <c r="AJ210" s="35"/>
      <c r="AK210" s="35" t="s">
        <v>911</v>
      </c>
      <c r="AL210" s="35">
        <v>3040.0</v>
      </c>
      <c r="AM210" s="35" t="s">
        <v>94</v>
      </c>
      <c r="AN210" s="35" t="s">
        <v>94</v>
      </c>
      <c r="AO210" s="35" t="s">
        <v>94</v>
      </c>
      <c r="AP210" s="35" t="s">
        <v>94</v>
      </c>
      <c r="AQ210" s="35" t="s">
        <v>94</v>
      </c>
      <c r="AR210" s="35" t="s">
        <v>94</v>
      </c>
      <c r="AS210" s="35" t="s">
        <v>94</v>
      </c>
      <c r="AT210" s="89" t="s">
        <v>928</v>
      </c>
      <c r="AU210" s="35" t="s">
        <v>913</v>
      </c>
      <c r="AV210" s="35" t="s">
        <v>824</v>
      </c>
      <c r="AW210" s="35" t="s">
        <v>914</v>
      </c>
      <c r="AX210" s="91"/>
    </row>
    <row r="211">
      <c r="A211" s="35">
        <v>207.0</v>
      </c>
      <c r="B211" s="66" t="s">
        <v>929</v>
      </c>
      <c r="C211" s="81" t="str">
        <f t="shared" si="5"/>
        <v>View</v>
      </c>
      <c r="D211" s="35" t="s">
        <v>930</v>
      </c>
      <c r="E211" s="70">
        <v>0.8194</v>
      </c>
      <c r="F211" s="84" t="str">
        <f t="shared" si="6"/>
        <v>Financial</v>
      </c>
      <c r="G211" s="72">
        <v>0.0094</v>
      </c>
      <c r="H211" s="73">
        <v>0.1223</v>
      </c>
      <c r="I211" s="73">
        <v>0.0532</v>
      </c>
      <c r="J211" s="73">
        <v>0.264</v>
      </c>
      <c r="K211" s="73">
        <v>0.7376</v>
      </c>
      <c r="L211" s="73">
        <v>0.2686</v>
      </c>
      <c r="M211" s="73">
        <v>1.5408</v>
      </c>
      <c r="N211" s="74">
        <v>0.9081</v>
      </c>
      <c r="O211" s="73">
        <v>0.2912</v>
      </c>
      <c r="P211" s="74">
        <v>5.44</v>
      </c>
      <c r="Q211" s="75">
        <v>-44.023197</v>
      </c>
      <c r="R211" s="77">
        <v>27.0</v>
      </c>
      <c r="S211" s="75">
        <v>1095.931771</v>
      </c>
      <c r="T211" s="72">
        <v>0.06</v>
      </c>
      <c r="U211" s="72">
        <v>0.014</v>
      </c>
      <c r="V211" s="35" t="s">
        <v>107</v>
      </c>
      <c r="W211" s="35">
        <v>19.0</v>
      </c>
      <c r="X211" s="35">
        <v>15.0</v>
      </c>
      <c r="Y211" s="72">
        <v>0.0118</v>
      </c>
      <c r="Z211" s="35">
        <v>1.07</v>
      </c>
      <c r="AA211" s="35" t="s">
        <v>809</v>
      </c>
      <c r="AB211" s="35" t="s">
        <v>90</v>
      </c>
      <c r="AC211" s="35">
        <v>10.16</v>
      </c>
      <c r="AD211" s="78">
        <v>33359.0</v>
      </c>
      <c r="AE211" s="35">
        <v>11.5</v>
      </c>
      <c r="AF211" s="35">
        <v>6.5</v>
      </c>
      <c r="AG211" s="78">
        <v>45639.0</v>
      </c>
      <c r="AH211" s="35">
        <v>2.6755</v>
      </c>
      <c r="AI211" s="35" t="s">
        <v>140</v>
      </c>
      <c r="AJ211" s="35"/>
      <c r="AK211" s="35" t="s">
        <v>911</v>
      </c>
      <c r="AL211" s="35">
        <v>3040.0</v>
      </c>
      <c r="AM211" s="35" t="s">
        <v>94</v>
      </c>
      <c r="AN211" s="35" t="s">
        <v>94</v>
      </c>
      <c r="AO211" s="35" t="s">
        <v>94</v>
      </c>
      <c r="AP211" s="35" t="s">
        <v>94</v>
      </c>
      <c r="AQ211" s="35" t="s">
        <v>94</v>
      </c>
      <c r="AR211" s="35" t="s">
        <v>94</v>
      </c>
      <c r="AS211" s="35" t="s">
        <v>94</v>
      </c>
      <c r="AT211" s="89" t="s">
        <v>931</v>
      </c>
      <c r="AU211" s="35" t="s">
        <v>913</v>
      </c>
      <c r="AV211" s="35" t="s">
        <v>824</v>
      </c>
      <c r="AW211" s="35" t="s">
        <v>914</v>
      </c>
      <c r="AX211" s="91"/>
    </row>
    <row r="212">
      <c r="A212" s="35">
        <v>208.0</v>
      </c>
      <c r="B212" s="66" t="s">
        <v>911</v>
      </c>
      <c r="C212" s="81" t="str">
        <f t="shared" si="5"/>
        <v>View</v>
      </c>
      <c r="D212" s="35" t="s">
        <v>932</v>
      </c>
      <c r="E212" s="70">
        <v>0.7354</v>
      </c>
      <c r="F212" s="84" t="str">
        <f t="shared" si="6"/>
        <v>Financial</v>
      </c>
      <c r="G212" s="72">
        <v>8.0E-4</v>
      </c>
      <c r="H212" s="73">
        <v>0.0709</v>
      </c>
      <c r="I212" s="73">
        <v>0.0056</v>
      </c>
      <c r="J212" s="73">
        <v>0.2098</v>
      </c>
      <c r="K212" s="73">
        <v>0.6207</v>
      </c>
      <c r="L212" s="73">
        <v>0.2582</v>
      </c>
      <c r="M212" s="73">
        <v>1.3412</v>
      </c>
      <c r="N212" s="74">
        <v>0.8699</v>
      </c>
      <c r="O212" s="73">
        <v>0.2582</v>
      </c>
      <c r="P212" s="74">
        <v>5.37</v>
      </c>
      <c r="Q212" s="75">
        <v>-1856.236251</v>
      </c>
      <c r="R212" s="77">
        <v>77.0</v>
      </c>
      <c r="S212" s="75">
        <v>51926.53615</v>
      </c>
      <c r="T212" s="72">
        <v>0.0126</v>
      </c>
      <c r="U212" s="72">
        <v>0.0141</v>
      </c>
      <c r="V212" s="35" t="s">
        <v>145</v>
      </c>
      <c r="W212" s="35">
        <v>37.0</v>
      </c>
      <c r="X212" s="35">
        <v>36.0</v>
      </c>
      <c r="Y212" s="72">
        <v>0.0112</v>
      </c>
      <c r="Z212" s="35">
        <v>1.05</v>
      </c>
      <c r="AA212" s="35" t="s">
        <v>809</v>
      </c>
      <c r="AB212" s="35" t="s">
        <v>90</v>
      </c>
      <c r="AC212" s="35">
        <v>18.55</v>
      </c>
      <c r="AD212" s="78">
        <v>36145.0</v>
      </c>
      <c r="AE212" s="35">
        <v>10.42</v>
      </c>
      <c r="AF212" s="35">
        <v>3.08</v>
      </c>
      <c r="AG212" s="78">
        <v>45831.0</v>
      </c>
      <c r="AH212" s="35">
        <v>0.1721</v>
      </c>
      <c r="AI212" s="35" t="s">
        <v>91</v>
      </c>
      <c r="AJ212" s="35" t="s">
        <v>92</v>
      </c>
      <c r="AK212" s="35" t="s">
        <v>911</v>
      </c>
      <c r="AL212" s="35">
        <v>3040.0</v>
      </c>
      <c r="AM212" s="35" t="s">
        <v>94</v>
      </c>
      <c r="AN212" s="35" t="s">
        <v>94</v>
      </c>
      <c r="AO212" s="35" t="s">
        <v>94</v>
      </c>
      <c r="AP212" s="35" t="s">
        <v>94</v>
      </c>
      <c r="AQ212" s="35" t="s">
        <v>94</v>
      </c>
      <c r="AR212" s="35" t="s">
        <v>94</v>
      </c>
      <c r="AS212" s="35" t="s">
        <v>94</v>
      </c>
      <c r="AT212" s="89" t="s">
        <v>933</v>
      </c>
      <c r="AU212" s="35" t="s">
        <v>913</v>
      </c>
      <c r="AV212" s="35" t="s">
        <v>824</v>
      </c>
      <c r="AW212" s="35" t="s">
        <v>914</v>
      </c>
      <c r="AX212" s="91"/>
    </row>
    <row r="213">
      <c r="A213" s="35">
        <v>209.0</v>
      </c>
      <c r="B213" s="66" t="s">
        <v>934</v>
      </c>
      <c r="C213" s="81" t="str">
        <f t="shared" si="5"/>
        <v>View</v>
      </c>
      <c r="D213" s="35" t="s">
        <v>935</v>
      </c>
      <c r="E213" s="70">
        <v>0.3223</v>
      </c>
      <c r="F213" s="84" t="str">
        <f t="shared" si="6"/>
        <v>Health</v>
      </c>
      <c r="G213" s="72">
        <v>0.0096</v>
      </c>
      <c r="H213" s="73">
        <v>0.0448</v>
      </c>
      <c r="I213" s="73">
        <v>0.0349</v>
      </c>
      <c r="J213" s="73">
        <v>-0.0709</v>
      </c>
      <c r="K213" s="73">
        <v>0.4184</v>
      </c>
      <c r="L213" s="73">
        <v>0.3288</v>
      </c>
      <c r="M213" s="73">
        <v>0.28</v>
      </c>
      <c r="N213" s="74">
        <v>0.0919</v>
      </c>
      <c r="O213" s="73">
        <v>0.3911</v>
      </c>
      <c r="P213" s="74">
        <v>0.69</v>
      </c>
      <c r="Q213" s="75">
        <v>-165.131032</v>
      </c>
      <c r="R213" s="77">
        <v>85.0</v>
      </c>
      <c r="S213" s="75">
        <v>1398.947923</v>
      </c>
      <c r="T213" s="72">
        <v>0.0</v>
      </c>
      <c r="U213" s="72">
        <v>0.028</v>
      </c>
      <c r="V213" s="35" t="s">
        <v>107</v>
      </c>
      <c r="W213" s="35">
        <v>28.0</v>
      </c>
      <c r="X213" s="35">
        <v>1.0</v>
      </c>
      <c r="Y213" s="72">
        <v>0.0134</v>
      </c>
      <c r="Z213" s="35">
        <v>0.61</v>
      </c>
      <c r="AA213" s="35" t="s">
        <v>809</v>
      </c>
      <c r="AB213" s="35" t="s">
        <v>90</v>
      </c>
      <c r="AC213" s="35" t="s">
        <v>94</v>
      </c>
      <c r="AD213" s="78">
        <v>36887.0</v>
      </c>
      <c r="AE213" s="35">
        <v>6.97</v>
      </c>
      <c r="AF213" s="35">
        <v>6.97</v>
      </c>
      <c r="AG213" s="78">
        <v>45652.0</v>
      </c>
      <c r="AH213" s="35">
        <v>1.632</v>
      </c>
      <c r="AI213" s="35" t="s">
        <v>140</v>
      </c>
      <c r="AJ213" s="35"/>
      <c r="AK213" s="35" t="s">
        <v>936</v>
      </c>
      <c r="AL213" s="35">
        <v>3050.0</v>
      </c>
      <c r="AM213" s="35" t="s">
        <v>94</v>
      </c>
      <c r="AN213" s="35" t="s">
        <v>94</v>
      </c>
      <c r="AO213" s="35" t="s">
        <v>94</v>
      </c>
      <c r="AP213" s="35" t="s">
        <v>94</v>
      </c>
      <c r="AQ213" s="35" t="s">
        <v>94</v>
      </c>
      <c r="AR213" s="35" t="s">
        <v>94</v>
      </c>
      <c r="AS213" s="35" t="s">
        <v>94</v>
      </c>
      <c r="AT213" s="89" t="s">
        <v>937</v>
      </c>
      <c r="AU213" s="35" t="s">
        <v>938</v>
      </c>
      <c r="AV213" s="35" t="s">
        <v>824</v>
      </c>
      <c r="AW213" s="35" t="s">
        <v>939</v>
      </c>
      <c r="AX213" s="91"/>
    </row>
    <row r="214">
      <c r="A214" s="35">
        <v>210.0</v>
      </c>
      <c r="B214" s="66" t="s">
        <v>940</v>
      </c>
      <c r="C214" s="81" t="str">
        <f t="shared" si="5"/>
        <v>View</v>
      </c>
      <c r="D214" s="35" t="s">
        <v>941</v>
      </c>
      <c r="E214" s="70">
        <v>0.3094</v>
      </c>
      <c r="F214" s="84" t="str">
        <f t="shared" si="6"/>
        <v>Health</v>
      </c>
      <c r="G214" s="72">
        <v>0.0101</v>
      </c>
      <c r="H214" s="73">
        <v>0.041</v>
      </c>
      <c r="I214" s="73">
        <v>0.0114</v>
      </c>
      <c r="J214" s="73">
        <v>-0.0647</v>
      </c>
      <c r="K214" s="73">
        <v>0.3837</v>
      </c>
      <c r="L214" s="73">
        <v>0.4268</v>
      </c>
      <c r="M214" s="73">
        <v>0.054</v>
      </c>
      <c r="N214" s="74">
        <v>-0.0877</v>
      </c>
      <c r="O214" s="73">
        <v>0.4735</v>
      </c>
      <c r="P214" s="74">
        <v>0.11</v>
      </c>
      <c r="Q214" s="75">
        <v>-79.59429</v>
      </c>
      <c r="R214" s="77">
        <v>88.0</v>
      </c>
      <c r="S214" s="75">
        <v>679.905697</v>
      </c>
      <c r="T214" s="72">
        <v>0.0083</v>
      </c>
      <c r="U214" s="72">
        <v>0.0011</v>
      </c>
      <c r="V214" s="35" t="s">
        <v>107</v>
      </c>
      <c r="W214" s="35">
        <v>26.0</v>
      </c>
      <c r="X214" s="35">
        <v>3.0</v>
      </c>
      <c r="Y214" s="72">
        <v>0.0134</v>
      </c>
      <c r="Z214" s="35">
        <v>0.66</v>
      </c>
      <c r="AA214" s="35" t="s">
        <v>809</v>
      </c>
      <c r="AB214" s="35" t="s">
        <v>219</v>
      </c>
      <c r="AC214" s="35" t="s">
        <v>94</v>
      </c>
      <c r="AD214" s="78">
        <v>35688.0</v>
      </c>
      <c r="AE214" s="35">
        <v>27.81</v>
      </c>
      <c r="AF214" s="35">
        <v>5.43</v>
      </c>
      <c r="AG214" s="78">
        <v>45646.0</v>
      </c>
      <c r="AH214" s="35">
        <v>11.7607</v>
      </c>
      <c r="AI214" s="35" t="s">
        <v>140</v>
      </c>
      <c r="AJ214" s="35"/>
      <c r="AK214" s="35" t="s">
        <v>936</v>
      </c>
      <c r="AL214" s="35">
        <v>3050.0</v>
      </c>
      <c r="AM214" s="35" t="s">
        <v>94</v>
      </c>
      <c r="AN214" s="35" t="s">
        <v>94</v>
      </c>
      <c r="AO214" s="35" t="s">
        <v>94</v>
      </c>
      <c r="AP214" s="35" t="s">
        <v>94</v>
      </c>
      <c r="AQ214" s="35" t="s">
        <v>94</v>
      </c>
      <c r="AR214" s="35" t="s">
        <v>94</v>
      </c>
      <c r="AS214" s="35" t="s">
        <v>94</v>
      </c>
      <c r="AT214" s="89" t="s">
        <v>942</v>
      </c>
      <c r="AU214" s="35" t="s">
        <v>938</v>
      </c>
      <c r="AV214" s="35" t="s">
        <v>824</v>
      </c>
      <c r="AW214" s="35" t="s">
        <v>939</v>
      </c>
      <c r="AX214" s="91"/>
    </row>
    <row r="215">
      <c r="A215" s="35">
        <v>211.0</v>
      </c>
      <c r="B215" s="66" t="s">
        <v>943</v>
      </c>
      <c r="C215" s="81" t="str">
        <f t="shared" si="5"/>
        <v>View</v>
      </c>
      <c r="D215" s="35" t="s">
        <v>944</v>
      </c>
      <c r="E215" s="70">
        <v>0.2499</v>
      </c>
      <c r="F215" s="84" t="str">
        <f t="shared" si="6"/>
        <v>Health</v>
      </c>
      <c r="G215" s="72">
        <v>0.0063</v>
      </c>
      <c r="H215" s="73">
        <v>0.0425</v>
      </c>
      <c r="I215" s="73">
        <v>0.0109</v>
      </c>
      <c r="J215" s="73">
        <v>-0.0456</v>
      </c>
      <c r="K215" s="73">
        <v>0.3578</v>
      </c>
      <c r="L215" s="73">
        <v>0.4132</v>
      </c>
      <c r="M215" s="73">
        <v>0.1433</v>
      </c>
      <c r="N215" s="74">
        <v>-0.0138</v>
      </c>
      <c r="O215" s="73">
        <v>0.4872</v>
      </c>
      <c r="P215" s="74">
        <v>0.28</v>
      </c>
      <c r="Q215" s="75">
        <v>-257.104045</v>
      </c>
      <c r="R215" s="77">
        <v>174.0</v>
      </c>
      <c r="S215" s="75">
        <v>4044.285403</v>
      </c>
      <c r="T215" s="72">
        <v>0.0</v>
      </c>
      <c r="U215" s="72">
        <v>0.0116</v>
      </c>
      <c r="V215" s="35" t="s">
        <v>107</v>
      </c>
      <c r="W215" s="35">
        <v>21.0</v>
      </c>
      <c r="X215" s="35">
        <v>4.0</v>
      </c>
      <c r="Y215" s="72">
        <v>0.0141</v>
      </c>
      <c r="Z215" s="35">
        <v>0.69</v>
      </c>
      <c r="AA215" s="35" t="s">
        <v>809</v>
      </c>
      <c r="AB215" s="35" t="s">
        <v>90</v>
      </c>
      <c r="AC215" s="35">
        <v>27.3</v>
      </c>
      <c r="AD215" s="78">
        <v>31397.0</v>
      </c>
      <c r="AE215" s="35">
        <v>19.73</v>
      </c>
      <c r="AF215" s="35">
        <v>19.73</v>
      </c>
      <c r="AG215" s="78">
        <v>45758.0</v>
      </c>
      <c r="AH215" s="35">
        <v>0.062</v>
      </c>
      <c r="AI215" s="35" t="s">
        <v>121</v>
      </c>
      <c r="AJ215" s="35"/>
      <c r="AK215" s="35" t="s">
        <v>936</v>
      </c>
      <c r="AL215" s="35">
        <v>3050.0</v>
      </c>
      <c r="AM215" s="35" t="s">
        <v>94</v>
      </c>
      <c r="AN215" s="35" t="s">
        <v>94</v>
      </c>
      <c r="AO215" s="35" t="s">
        <v>94</v>
      </c>
      <c r="AP215" s="35" t="s">
        <v>94</v>
      </c>
      <c r="AQ215" s="35" t="s">
        <v>94</v>
      </c>
      <c r="AR215" s="35" t="s">
        <v>94</v>
      </c>
      <c r="AS215" s="35" t="s">
        <v>94</v>
      </c>
      <c r="AT215" s="89" t="s">
        <v>945</v>
      </c>
      <c r="AU215" s="35" t="s">
        <v>938</v>
      </c>
      <c r="AV215" s="35" t="s">
        <v>824</v>
      </c>
      <c r="AW215" s="35" t="s">
        <v>939</v>
      </c>
      <c r="AX215" s="91"/>
    </row>
    <row r="216">
      <c r="A216" s="35">
        <v>212.0</v>
      </c>
      <c r="B216" s="66" t="s">
        <v>946</v>
      </c>
      <c r="C216" s="81" t="str">
        <f t="shared" si="5"/>
        <v>View</v>
      </c>
      <c r="D216" s="35" t="s">
        <v>947</v>
      </c>
      <c r="E216" s="70">
        <v>0.0569</v>
      </c>
      <c r="F216" s="84" t="str">
        <f t="shared" si="6"/>
        <v>Health</v>
      </c>
      <c r="G216" s="72">
        <v>0.0054</v>
      </c>
      <c r="H216" s="73">
        <v>-0.0111</v>
      </c>
      <c r="I216" s="73">
        <v>-0.0906</v>
      </c>
      <c r="J216" s="73">
        <v>-0.0191</v>
      </c>
      <c r="K216" s="73">
        <v>0.1949</v>
      </c>
      <c r="L216" s="73">
        <v>0.3043</v>
      </c>
      <c r="M216" s="73">
        <v>-0.0015</v>
      </c>
      <c r="N216" s="74">
        <v>-0.1653</v>
      </c>
      <c r="O216" s="73">
        <v>0.3328</v>
      </c>
      <c r="P216" s="74">
        <v>-0.01</v>
      </c>
      <c r="Q216" s="75">
        <v>-81.840175</v>
      </c>
      <c r="R216" s="77">
        <v>32.0</v>
      </c>
      <c r="S216" s="75">
        <v>1019.297698</v>
      </c>
      <c r="T216" s="72">
        <v>0.0</v>
      </c>
      <c r="U216" s="72">
        <v>0.0071</v>
      </c>
      <c r="V216" s="35" t="s">
        <v>107</v>
      </c>
      <c r="W216" s="35">
        <v>13.0</v>
      </c>
      <c r="X216" s="35">
        <v>10.0</v>
      </c>
      <c r="Y216" s="72">
        <v>0.0126</v>
      </c>
      <c r="Z216" s="35">
        <v>0.65</v>
      </c>
      <c r="AA216" s="35" t="s">
        <v>809</v>
      </c>
      <c r="AB216" s="35" t="s">
        <v>90</v>
      </c>
      <c r="AC216" s="35">
        <v>21.47</v>
      </c>
      <c r="AD216" s="78">
        <v>38887.0</v>
      </c>
      <c r="AE216" s="35">
        <v>19.05</v>
      </c>
      <c r="AF216" s="35">
        <v>4.5</v>
      </c>
      <c r="AG216" s="78">
        <v>45639.0</v>
      </c>
      <c r="AH216" s="35">
        <v>1.1726</v>
      </c>
      <c r="AI216" s="35" t="s">
        <v>91</v>
      </c>
      <c r="AJ216" s="35" t="s">
        <v>92</v>
      </c>
      <c r="AK216" s="35" t="s">
        <v>936</v>
      </c>
      <c r="AL216" s="35">
        <v>3050.0</v>
      </c>
      <c r="AM216" s="35" t="s">
        <v>94</v>
      </c>
      <c r="AN216" s="35" t="s">
        <v>94</v>
      </c>
      <c r="AO216" s="35" t="s">
        <v>94</v>
      </c>
      <c r="AP216" s="35" t="s">
        <v>94</v>
      </c>
      <c r="AQ216" s="35" t="s">
        <v>94</v>
      </c>
      <c r="AR216" s="35" t="s">
        <v>94</v>
      </c>
      <c r="AS216" s="35" t="s">
        <v>94</v>
      </c>
      <c r="AT216" s="89" t="s">
        <v>948</v>
      </c>
      <c r="AU216" s="35" t="s">
        <v>938</v>
      </c>
      <c r="AV216" s="35" t="s">
        <v>824</v>
      </c>
      <c r="AW216" s="35" t="s">
        <v>939</v>
      </c>
      <c r="AX216" s="91"/>
    </row>
    <row r="217">
      <c r="A217" s="35">
        <v>213.0</v>
      </c>
      <c r="B217" s="66" t="s">
        <v>949</v>
      </c>
      <c r="C217" s="81" t="str">
        <f t="shared" si="5"/>
        <v>View</v>
      </c>
      <c r="D217" s="35" t="s">
        <v>950</v>
      </c>
      <c r="E217" s="70">
        <v>-0.0071</v>
      </c>
      <c r="F217" s="84" t="str">
        <f t="shared" si="6"/>
        <v>Health</v>
      </c>
      <c r="G217" s="72">
        <v>0.0036</v>
      </c>
      <c r="H217" s="73">
        <v>-0.0078</v>
      </c>
      <c r="I217" s="73">
        <v>-0.0373</v>
      </c>
      <c r="J217" s="73">
        <v>-0.0856</v>
      </c>
      <c r="K217" s="73">
        <v>0.1759</v>
      </c>
      <c r="L217" s="73">
        <v>0.2026</v>
      </c>
      <c r="M217" s="73">
        <v>0.4737</v>
      </c>
      <c r="N217" s="74">
        <v>0.3455</v>
      </c>
      <c r="O217" s="73">
        <v>0.2026</v>
      </c>
      <c r="P217" s="74">
        <v>2.2</v>
      </c>
      <c r="Q217" s="75">
        <v>-77.047512</v>
      </c>
      <c r="R217" s="77">
        <v>25.0</v>
      </c>
      <c r="S217" s="75">
        <v>484.962887</v>
      </c>
      <c r="T217" s="72">
        <v>0.0216</v>
      </c>
      <c r="U217" s="72">
        <v>0.0231</v>
      </c>
      <c r="V217" s="35" t="s">
        <v>107</v>
      </c>
      <c r="W217" s="35">
        <v>39.0</v>
      </c>
      <c r="X217" s="35">
        <v>14.0</v>
      </c>
      <c r="Y217" s="72">
        <v>0.0089</v>
      </c>
      <c r="Z217" s="35">
        <v>0.59</v>
      </c>
      <c r="AA217" s="35" t="s">
        <v>809</v>
      </c>
      <c r="AB217" s="35" t="s">
        <v>951</v>
      </c>
      <c r="AC217" s="35">
        <v>22.91</v>
      </c>
      <c r="AD217" s="78">
        <v>40897.0</v>
      </c>
      <c r="AE217" s="35">
        <v>13.54</v>
      </c>
      <c r="AF217" s="35">
        <v>1.41</v>
      </c>
      <c r="AG217" s="78">
        <v>45839.0</v>
      </c>
      <c r="AH217" s="35">
        <v>0.6069</v>
      </c>
      <c r="AI217" s="35" t="s">
        <v>91</v>
      </c>
      <c r="AJ217" s="35" t="s">
        <v>365</v>
      </c>
      <c r="AK217" s="35" t="s">
        <v>936</v>
      </c>
      <c r="AL217" s="35">
        <v>3050.0</v>
      </c>
      <c r="AM217" s="35" t="s">
        <v>94</v>
      </c>
      <c r="AN217" s="35" t="s">
        <v>94</v>
      </c>
      <c r="AO217" s="35" t="s">
        <v>94</v>
      </c>
      <c r="AP217" s="35" t="s">
        <v>94</v>
      </c>
      <c r="AQ217" s="35" t="s">
        <v>94</v>
      </c>
      <c r="AR217" s="35" t="s">
        <v>94</v>
      </c>
      <c r="AS217" s="35" t="s">
        <v>94</v>
      </c>
      <c r="AT217" s="89" t="s">
        <v>952</v>
      </c>
      <c r="AU217" s="35" t="s">
        <v>938</v>
      </c>
      <c r="AV217" s="35" t="s">
        <v>824</v>
      </c>
      <c r="AW217" s="35" t="s">
        <v>939</v>
      </c>
      <c r="AX217" s="91"/>
    </row>
    <row r="218">
      <c r="A218" s="35">
        <v>214.0</v>
      </c>
      <c r="B218" s="66" t="s">
        <v>953</v>
      </c>
      <c r="C218" s="81" t="str">
        <f t="shared" si="5"/>
        <v>View</v>
      </c>
      <c r="D218" s="35" t="s">
        <v>954</v>
      </c>
      <c r="E218" s="70">
        <v>-0.0373</v>
      </c>
      <c r="F218" s="84" t="str">
        <f t="shared" si="6"/>
        <v>Health</v>
      </c>
      <c r="G218" s="72">
        <v>0.0038</v>
      </c>
      <c r="H218" s="73">
        <v>0.0239</v>
      </c>
      <c r="I218" s="73">
        <v>-0.0637</v>
      </c>
      <c r="J218" s="73">
        <v>0.0776</v>
      </c>
      <c r="K218" s="73">
        <v>0.1286</v>
      </c>
      <c r="L218" s="73">
        <v>0.3312</v>
      </c>
      <c r="M218" s="73">
        <v>0.2474</v>
      </c>
      <c r="N218" s="74">
        <v>0.0931</v>
      </c>
      <c r="O218" s="73">
        <v>0.3312</v>
      </c>
      <c r="P218" s="74">
        <v>0.75</v>
      </c>
      <c r="Q218" s="75">
        <v>-552.201211</v>
      </c>
      <c r="R218" s="77">
        <v>53.0</v>
      </c>
      <c r="S218" s="75">
        <v>4225.888184</v>
      </c>
      <c r="T218" s="72">
        <v>0.0036</v>
      </c>
      <c r="U218" s="72">
        <v>0.0046</v>
      </c>
      <c r="V218" s="35" t="s">
        <v>107</v>
      </c>
      <c r="W218" s="35">
        <v>4.0</v>
      </c>
      <c r="X218" s="35">
        <v>21.0</v>
      </c>
      <c r="Y218" s="72">
        <v>0.0112</v>
      </c>
      <c r="Z218" s="35">
        <v>0.92</v>
      </c>
      <c r="AA218" s="35" t="s">
        <v>809</v>
      </c>
      <c r="AB218" s="35" t="s">
        <v>955</v>
      </c>
      <c r="AC218" s="35">
        <v>31.34</v>
      </c>
      <c r="AD218" s="78">
        <v>38838.0</v>
      </c>
      <c r="AE218" s="35">
        <v>12.84</v>
      </c>
      <c r="AF218" s="35">
        <v>0.25</v>
      </c>
      <c r="AG218" s="78">
        <v>45824.0</v>
      </c>
      <c r="AH218" s="35">
        <v>0.0553</v>
      </c>
      <c r="AI218" s="35" t="s">
        <v>91</v>
      </c>
      <c r="AJ218" s="35" t="s">
        <v>92</v>
      </c>
      <c r="AK218" s="35" t="s">
        <v>936</v>
      </c>
      <c r="AL218" s="35">
        <v>3050.0</v>
      </c>
      <c r="AM218" s="35" t="s">
        <v>94</v>
      </c>
      <c r="AN218" s="35" t="s">
        <v>94</v>
      </c>
      <c r="AO218" s="35" t="s">
        <v>94</v>
      </c>
      <c r="AP218" s="35" t="s">
        <v>94</v>
      </c>
      <c r="AQ218" s="35" t="s">
        <v>94</v>
      </c>
      <c r="AR218" s="35" t="s">
        <v>94</v>
      </c>
      <c r="AS218" s="35" t="s">
        <v>94</v>
      </c>
      <c r="AT218" s="89" t="s">
        <v>956</v>
      </c>
      <c r="AU218" s="35" t="s">
        <v>938</v>
      </c>
      <c r="AV218" s="35" t="s">
        <v>824</v>
      </c>
      <c r="AW218" s="35" t="s">
        <v>939</v>
      </c>
      <c r="AX218" s="91"/>
    </row>
    <row r="219">
      <c r="A219" s="35">
        <v>215.0</v>
      </c>
      <c r="B219" s="66" t="s">
        <v>936</v>
      </c>
      <c r="C219" s="81" t="str">
        <f t="shared" si="5"/>
        <v>View</v>
      </c>
      <c r="D219" s="35" t="s">
        <v>957</v>
      </c>
      <c r="E219" s="70">
        <v>-0.2864</v>
      </c>
      <c r="F219" s="84" t="str">
        <f t="shared" si="6"/>
        <v>Health</v>
      </c>
      <c r="G219" s="72">
        <v>8.0E-4</v>
      </c>
      <c r="H219" s="73">
        <v>-0.0386</v>
      </c>
      <c r="I219" s="73">
        <v>-0.0995</v>
      </c>
      <c r="J219" s="73">
        <v>-0.1178</v>
      </c>
      <c r="K219" s="73">
        <v>0.0478</v>
      </c>
      <c r="L219" s="73">
        <v>0.1711</v>
      </c>
      <c r="M219" s="73">
        <v>0.3448</v>
      </c>
      <c r="N219" s="74">
        <v>0.2366</v>
      </c>
      <c r="O219" s="73">
        <v>0.1711</v>
      </c>
      <c r="P219" s="74">
        <v>1.97</v>
      </c>
      <c r="Q219" s="75">
        <v>-2789.756771</v>
      </c>
      <c r="R219" s="77">
        <v>61.0</v>
      </c>
      <c r="S219" s="75">
        <v>32225.86536</v>
      </c>
      <c r="T219" s="72">
        <v>0.0178</v>
      </c>
      <c r="U219" s="72">
        <v>0.0183</v>
      </c>
      <c r="V219" s="35" t="s">
        <v>145</v>
      </c>
      <c r="W219" s="35">
        <v>64.0</v>
      </c>
      <c r="X219" s="35">
        <v>47.0</v>
      </c>
      <c r="Y219" s="72">
        <v>0.0087</v>
      </c>
      <c r="Z219" s="35">
        <v>0.65</v>
      </c>
      <c r="AA219" s="35" t="s">
        <v>809</v>
      </c>
      <c r="AB219" s="35" t="s">
        <v>90</v>
      </c>
      <c r="AC219" s="35">
        <v>24.31</v>
      </c>
      <c r="AD219" s="78">
        <v>36145.0</v>
      </c>
      <c r="AE219" s="35">
        <v>10.42</v>
      </c>
      <c r="AF219" s="35">
        <v>0.41</v>
      </c>
      <c r="AG219" s="78">
        <v>45831.0</v>
      </c>
      <c r="AH219" s="35">
        <v>0.6304</v>
      </c>
      <c r="AI219" s="35" t="s">
        <v>91</v>
      </c>
      <c r="AJ219" s="35" t="s">
        <v>92</v>
      </c>
      <c r="AK219" s="35" t="s">
        <v>936</v>
      </c>
      <c r="AL219" s="35">
        <v>3050.0</v>
      </c>
      <c r="AM219" s="35" t="s">
        <v>94</v>
      </c>
      <c r="AN219" s="35" t="s">
        <v>94</v>
      </c>
      <c r="AO219" s="35" t="s">
        <v>94</v>
      </c>
      <c r="AP219" s="35" t="s">
        <v>94</v>
      </c>
      <c r="AQ219" s="35" t="s">
        <v>94</v>
      </c>
      <c r="AR219" s="35" t="s">
        <v>94</v>
      </c>
      <c r="AS219" s="35" t="s">
        <v>94</v>
      </c>
      <c r="AT219" s="89" t="s">
        <v>958</v>
      </c>
      <c r="AU219" s="35" t="s">
        <v>938</v>
      </c>
      <c r="AV219" s="35" t="s">
        <v>824</v>
      </c>
      <c r="AW219" s="35" t="s">
        <v>939</v>
      </c>
      <c r="AX219" s="91"/>
    </row>
    <row r="220">
      <c r="A220" s="35">
        <v>216.0</v>
      </c>
      <c r="B220" s="66" t="s">
        <v>959</v>
      </c>
      <c r="C220" s="81" t="str">
        <f t="shared" si="5"/>
        <v>View</v>
      </c>
      <c r="D220" s="35" t="s">
        <v>960</v>
      </c>
      <c r="E220" s="70">
        <v>1.3213</v>
      </c>
      <c r="F220" s="84" t="str">
        <f t="shared" si="6"/>
        <v>Industrials</v>
      </c>
      <c r="G220" s="72">
        <v>0.0058</v>
      </c>
      <c r="H220" s="73">
        <v>0.2667</v>
      </c>
      <c r="I220" s="73">
        <v>0.2051</v>
      </c>
      <c r="J220" s="73">
        <v>0.3517</v>
      </c>
      <c r="K220" s="73">
        <v>0.9807</v>
      </c>
      <c r="L220" s="73">
        <v>0.1838</v>
      </c>
      <c r="M220" s="73">
        <v>1.7355</v>
      </c>
      <c r="N220" s="74">
        <v>1.1593</v>
      </c>
      <c r="O220" s="73">
        <v>0.272</v>
      </c>
      <c r="P220" s="74">
        <v>6.44</v>
      </c>
      <c r="Q220" s="75">
        <v>149.612607</v>
      </c>
      <c r="R220" s="77">
        <v>57.0</v>
      </c>
      <c r="S220" s="75">
        <v>6015.44485</v>
      </c>
      <c r="T220" s="72">
        <v>0.0036</v>
      </c>
      <c r="U220" s="72">
        <v>0.0045</v>
      </c>
      <c r="V220" s="35" t="s">
        <v>107</v>
      </c>
      <c r="W220" s="35">
        <v>15.0</v>
      </c>
      <c r="X220" s="35">
        <v>9.0</v>
      </c>
      <c r="Y220" s="72">
        <v>0.0108</v>
      </c>
      <c r="Z220" s="35">
        <v>0.94</v>
      </c>
      <c r="AA220" s="35" t="s">
        <v>809</v>
      </c>
      <c r="AB220" s="35" t="s">
        <v>90</v>
      </c>
      <c r="AC220" s="35">
        <v>31.42</v>
      </c>
      <c r="AD220" s="78">
        <v>38651.0</v>
      </c>
      <c r="AE220" s="35">
        <v>18.1</v>
      </c>
      <c r="AF220" s="35">
        <v>4.84</v>
      </c>
      <c r="AG220" s="78">
        <v>45831.0</v>
      </c>
      <c r="AH220" s="35">
        <v>0.155</v>
      </c>
      <c r="AI220" s="35" t="s">
        <v>91</v>
      </c>
      <c r="AJ220" s="35" t="s">
        <v>92</v>
      </c>
      <c r="AK220" s="35" t="s">
        <v>961</v>
      </c>
      <c r="AL220" s="35">
        <v>3060.0</v>
      </c>
      <c r="AM220" s="35" t="s">
        <v>94</v>
      </c>
      <c r="AN220" s="35" t="s">
        <v>94</v>
      </c>
      <c r="AO220" s="35" t="s">
        <v>94</v>
      </c>
      <c r="AP220" s="35" t="s">
        <v>94</v>
      </c>
      <c r="AQ220" s="35" t="s">
        <v>94</v>
      </c>
      <c r="AR220" s="35" t="s">
        <v>94</v>
      </c>
      <c r="AS220" s="35" t="s">
        <v>94</v>
      </c>
      <c r="AT220" s="89" t="s">
        <v>962</v>
      </c>
      <c r="AU220" s="35" t="s">
        <v>963</v>
      </c>
      <c r="AV220" s="35" t="s">
        <v>824</v>
      </c>
      <c r="AW220" s="35" t="s">
        <v>964</v>
      </c>
      <c r="AX220" s="91"/>
    </row>
    <row r="221">
      <c r="A221" s="35">
        <v>217.0</v>
      </c>
      <c r="B221" s="66" t="s">
        <v>965</v>
      </c>
      <c r="C221" s="81" t="str">
        <f t="shared" si="5"/>
        <v>View</v>
      </c>
      <c r="D221" s="35" t="s">
        <v>966</v>
      </c>
      <c r="E221" s="70">
        <v>1.1608</v>
      </c>
      <c r="F221" s="84" t="str">
        <f t="shared" si="6"/>
        <v>Industrials</v>
      </c>
      <c r="G221" s="72">
        <v>0.0066</v>
      </c>
      <c r="H221" s="73">
        <v>0.3764</v>
      </c>
      <c r="I221" s="73">
        <v>0.2814</v>
      </c>
      <c r="J221" s="73">
        <v>0.4103</v>
      </c>
      <c r="K221" s="73">
        <v>0.9815</v>
      </c>
      <c r="L221" s="73">
        <v>0.2349</v>
      </c>
      <c r="M221" s="73">
        <v>1.5823</v>
      </c>
      <c r="N221" s="74">
        <v>0.9586</v>
      </c>
      <c r="O221" s="73">
        <v>0.324</v>
      </c>
      <c r="P221" s="74">
        <v>4.9</v>
      </c>
      <c r="Q221" s="75">
        <v>546.818543</v>
      </c>
      <c r="R221" s="77">
        <v>35.0</v>
      </c>
      <c r="S221" s="75">
        <v>2938.948365</v>
      </c>
      <c r="T221" s="72">
        <v>0.0</v>
      </c>
      <c r="U221" s="72">
        <v>0.006</v>
      </c>
      <c r="V221" s="35" t="s">
        <v>107</v>
      </c>
      <c r="W221" s="35">
        <v>10.0</v>
      </c>
      <c r="X221" s="35">
        <v>6.0</v>
      </c>
      <c r="Y221" s="72">
        <v>0.0118</v>
      </c>
      <c r="Z221" s="35">
        <v>0.96</v>
      </c>
      <c r="AA221" s="35" t="s">
        <v>809</v>
      </c>
      <c r="AB221" s="35" t="s">
        <v>90</v>
      </c>
      <c r="AC221" s="35">
        <v>33.04</v>
      </c>
      <c r="AD221" s="78">
        <v>30810.0</v>
      </c>
      <c r="AE221" s="35">
        <v>3.51</v>
      </c>
      <c r="AF221" s="35">
        <v>3.51</v>
      </c>
      <c r="AG221" s="78">
        <v>45758.0</v>
      </c>
      <c r="AH221" s="35">
        <v>0.652</v>
      </c>
      <c r="AI221" s="35" t="s">
        <v>121</v>
      </c>
      <c r="AJ221" s="35"/>
      <c r="AK221" s="35" t="s">
        <v>961</v>
      </c>
      <c r="AL221" s="35">
        <v>3060.0</v>
      </c>
      <c r="AM221" s="35" t="s">
        <v>94</v>
      </c>
      <c r="AN221" s="35" t="s">
        <v>94</v>
      </c>
      <c r="AO221" s="35" t="s">
        <v>94</v>
      </c>
      <c r="AP221" s="35" t="s">
        <v>94</v>
      </c>
      <c r="AQ221" s="35" t="s">
        <v>94</v>
      </c>
      <c r="AR221" s="35" t="s">
        <v>94</v>
      </c>
      <c r="AS221" s="35" t="s">
        <v>94</v>
      </c>
      <c r="AT221" s="89" t="s">
        <v>967</v>
      </c>
      <c r="AU221" s="35" t="s">
        <v>963</v>
      </c>
      <c r="AV221" s="35" t="s">
        <v>824</v>
      </c>
      <c r="AW221" s="35" t="s">
        <v>964</v>
      </c>
      <c r="AX221" s="91"/>
    </row>
    <row r="222">
      <c r="A222" s="35">
        <v>218.0</v>
      </c>
      <c r="B222" s="66" t="s">
        <v>968</v>
      </c>
      <c r="C222" s="81" t="str">
        <f t="shared" si="5"/>
        <v>View</v>
      </c>
      <c r="D222" s="35" t="s">
        <v>969</v>
      </c>
      <c r="E222" s="70">
        <v>1.1096</v>
      </c>
      <c r="F222" s="84" t="str">
        <f t="shared" si="6"/>
        <v>Industrials</v>
      </c>
      <c r="G222" s="72">
        <v>0.0038</v>
      </c>
      <c r="H222" s="73">
        <v>0.3505</v>
      </c>
      <c r="I222" s="73">
        <v>0.2536</v>
      </c>
      <c r="J222" s="73">
        <v>0.3937</v>
      </c>
      <c r="K222" s="73">
        <v>0.9249</v>
      </c>
      <c r="L222" s="73">
        <v>0.2171</v>
      </c>
      <c r="M222" s="73">
        <v>1.6132</v>
      </c>
      <c r="N222" s="74">
        <v>0.9908</v>
      </c>
      <c r="O222" s="73">
        <v>0.3702</v>
      </c>
      <c r="P222" s="74">
        <v>4.39</v>
      </c>
      <c r="Q222" s="75">
        <v>614.974589</v>
      </c>
      <c r="R222" s="77">
        <v>42.0</v>
      </c>
      <c r="S222" s="75">
        <v>8999.342375</v>
      </c>
      <c r="T222" s="72">
        <v>0.0043</v>
      </c>
      <c r="U222" s="72">
        <v>0.0056</v>
      </c>
      <c r="V222" s="35" t="s">
        <v>107</v>
      </c>
      <c r="W222" s="35">
        <v>13.0</v>
      </c>
      <c r="X222" s="35">
        <v>15.0</v>
      </c>
      <c r="Y222" s="72">
        <v>0.0115</v>
      </c>
      <c r="Z222" s="35">
        <v>0.98</v>
      </c>
      <c r="AA222" s="35" t="s">
        <v>809</v>
      </c>
      <c r="AB222" s="35" t="s">
        <v>970</v>
      </c>
      <c r="AC222" s="35">
        <v>35.29</v>
      </c>
      <c r="AD222" s="78">
        <v>38838.0</v>
      </c>
      <c r="AE222" s="35">
        <v>12.84</v>
      </c>
      <c r="AF222" s="35">
        <v>0.25</v>
      </c>
      <c r="AG222" s="78">
        <v>45824.0</v>
      </c>
      <c r="AH222" s="35">
        <v>0.172</v>
      </c>
      <c r="AI222" s="35" t="s">
        <v>91</v>
      </c>
      <c r="AJ222" s="35" t="s">
        <v>134</v>
      </c>
      <c r="AK222" s="35" t="s">
        <v>961</v>
      </c>
      <c r="AL222" s="35">
        <v>3060.0</v>
      </c>
      <c r="AM222" s="35" t="s">
        <v>94</v>
      </c>
      <c r="AN222" s="35" t="s">
        <v>94</v>
      </c>
      <c r="AO222" s="35" t="s">
        <v>94</v>
      </c>
      <c r="AP222" s="35" t="s">
        <v>94</v>
      </c>
      <c r="AQ222" s="35" t="s">
        <v>94</v>
      </c>
      <c r="AR222" s="35" t="s">
        <v>94</v>
      </c>
      <c r="AS222" s="35" t="s">
        <v>94</v>
      </c>
      <c r="AT222" s="89" t="s">
        <v>971</v>
      </c>
      <c r="AU222" s="35" t="s">
        <v>963</v>
      </c>
      <c r="AV222" s="35" t="s">
        <v>824</v>
      </c>
      <c r="AW222" s="35" t="s">
        <v>964</v>
      </c>
      <c r="AX222" s="91"/>
    </row>
    <row r="223">
      <c r="A223" s="35">
        <v>219.0</v>
      </c>
      <c r="B223" s="66" t="s">
        <v>972</v>
      </c>
      <c r="C223" s="81" t="str">
        <f t="shared" si="5"/>
        <v>View</v>
      </c>
      <c r="D223" s="35" t="s">
        <v>973</v>
      </c>
      <c r="E223" s="70">
        <v>1.0906</v>
      </c>
      <c r="F223" s="84" t="str">
        <f t="shared" si="6"/>
        <v>Industrials</v>
      </c>
      <c r="G223" s="72">
        <v>0.0035</v>
      </c>
      <c r="H223" s="73">
        <v>0.2945</v>
      </c>
      <c r="I223" s="73">
        <v>0.2234</v>
      </c>
      <c r="J223" s="73">
        <v>0.4555</v>
      </c>
      <c r="K223" s="73">
        <v>0.9787</v>
      </c>
      <c r="L223" s="73">
        <v>0.324</v>
      </c>
      <c r="M223" s="73">
        <v>1.5787</v>
      </c>
      <c r="N223" s="74">
        <v>0.8331</v>
      </c>
      <c r="O223" s="73">
        <v>0.324</v>
      </c>
      <c r="P223" s="74">
        <v>4.96</v>
      </c>
      <c r="Q223" s="75">
        <v>332.066311</v>
      </c>
      <c r="R223" s="77">
        <v>39.0</v>
      </c>
      <c r="S223" s="75">
        <v>3885.470984</v>
      </c>
      <c r="T223" s="72">
        <v>0.0022</v>
      </c>
      <c r="U223" s="72">
        <v>0.0051</v>
      </c>
      <c r="V223" s="35" t="s">
        <v>107</v>
      </c>
      <c r="W223" s="35">
        <v>5.0</v>
      </c>
      <c r="X223" s="35">
        <v>12.0</v>
      </c>
      <c r="Y223" s="72">
        <v>0.0131</v>
      </c>
      <c r="Z223" s="35">
        <v>1.2</v>
      </c>
      <c r="AA223" s="35" t="s">
        <v>809</v>
      </c>
      <c r="AB223" s="35" t="s">
        <v>90</v>
      </c>
      <c r="AC223" s="35">
        <v>34.82</v>
      </c>
      <c r="AD223" s="78">
        <v>40814.0</v>
      </c>
      <c r="AE223" s="35">
        <v>10.67</v>
      </c>
      <c r="AF223" s="35">
        <v>8.5</v>
      </c>
      <c r="AG223" s="78">
        <v>45831.0</v>
      </c>
      <c r="AH223" s="35">
        <v>0.132</v>
      </c>
      <c r="AI223" s="35" t="s">
        <v>91</v>
      </c>
      <c r="AJ223" s="35" t="s">
        <v>92</v>
      </c>
      <c r="AK223" s="35" t="s">
        <v>961</v>
      </c>
      <c r="AL223" s="35">
        <v>3060.0</v>
      </c>
      <c r="AM223" s="35" t="s">
        <v>94</v>
      </c>
      <c r="AN223" s="35" t="s">
        <v>94</v>
      </c>
      <c r="AO223" s="35" t="s">
        <v>94</v>
      </c>
      <c r="AP223" s="35" t="s">
        <v>94</v>
      </c>
      <c r="AQ223" s="35" t="s">
        <v>94</v>
      </c>
      <c r="AR223" s="35" t="s">
        <v>94</v>
      </c>
      <c r="AS223" s="35" t="s">
        <v>94</v>
      </c>
      <c r="AT223" s="89" t="s">
        <v>974</v>
      </c>
      <c r="AU223" s="35" t="s">
        <v>963</v>
      </c>
      <c r="AV223" s="35" t="s">
        <v>824</v>
      </c>
      <c r="AW223" s="35" t="s">
        <v>964</v>
      </c>
      <c r="AX223" s="91"/>
    </row>
    <row r="224">
      <c r="A224" s="35">
        <v>220.0</v>
      </c>
      <c r="B224" s="66" t="s">
        <v>975</v>
      </c>
      <c r="C224" s="81" t="str">
        <f t="shared" si="5"/>
        <v>View</v>
      </c>
      <c r="D224" s="35" t="s">
        <v>976</v>
      </c>
      <c r="E224" s="70">
        <v>0.9527</v>
      </c>
      <c r="F224" s="84" t="str">
        <f t="shared" si="6"/>
        <v>Industrials</v>
      </c>
      <c r="G224" s="72">
        <v>0.0069</v>
      </c>
      <c r="H224" s="73">
        <v>0.1968</v>
      </c>
      <c r="I224" s="73">
        <v>0.1285</v>
      </c>
      <c r="J224" s="73">
        <v>0.275</v>
      </c>
      <c r="K224" s="73">
        <v>0.8727</v>
      </c>
      <c r="L224" s="73">
        <v>0.2455</v>
      </c>
      <c r="M224" s="73">
        <v>1.3578</v>
      </c>
      <c r="N224" s="74">
        <v>0.8434</v>
      </c>
      <c r="O224" s="73">
        <v>0.2609</v>
      </c>
      <c r="P224" s="74">
        <v>5.35</v>
      </c>
      <c r="Q224" s="75">
        <v>31.944185</v>
      </c>
      <c r="R224" s="77">
        <v>51.0</v>
      </c>
      <c r="S224" s="75">
        <v>834.916329</v>
      </c>
      <c r="T224" s="72">
        <v>0.0</v>
      </c>
      <c r="U224" s="72">
        <v>0.0045</v>
      </c>
      <c r="V224" s="35" t="s">
        <v>107</v>
      </c>
      <c r="W224" s="35">
        <v>24.0</v>
      </c>
      <c r="X224" s="35">
        <v>19.0</v>
      </c>
      <c r="Y224" s="72">
        <v>0.0127</v>
      </c>
      <c r="Z224" s="35">
        <v>1.16</v>
      </c>
      <c r="AA224" s="35" t="s">
        <v>809</v>
      </c>
      <c r="AB224" s="35" t="s">
        <v>90</v>
      </c>
      <c r="AC224" s="35">
        <v>30.65</v>
      </c>
      <c r="AD224" s="78">
        <v>35492.0</v>
      </c>
      <c r="AE224" s="35">
        <v>2.01</v>
      </c>
      <c r="AF224" s="35">
        <v>0.0</v>
      </c>
      <c r="AG224" s="78">
        <v>45758.0</v>
      </c>
      <c r="AH224" s="35">
        <v>0.162</v>
      </c>
      <c r="AI224" s="35" t="s">
        <v>121</v>
      </c>
      <c r="AJ224" s="35"/>
      <c r="AK224" s="35" t="s">
        <v>961</v>
      </c>
      <c r="AL224" s="35">
        <v>3060.0</v>
      </c>
      <c r="AM224" s="35" t="s">
        <v>94</v>
      </c>
      <c r="AN224" s="35" t="s">
        <v>94</v>
      </c>
      <c r="AO224" s="35" t="s">
        <v>94</v>
      </c>
      <c r="AP224" s="35" t="s">
        <v>94</v>
      </c>
      <c r="AQ224" s="35" t="s">
        <v>94</v>
      </c>
      <c r="AR224" s="35" t="s">
        <v>94</v>
      </c>
      <c r="AS224" s="35" t="s">
        <v>94</v>
      </c>
      <c r="AT224" s="89" t="s">
        <v>977</v>
      </c>
      <c r="AU224" s="35" t="s">
        <v>963</v>
      </c>
      <c r="AV224" s="35" t="s">
        <v>824</v>
      </c>
      <c r="AW224" s="35" t="s">
        <v>964</v>
      </c>
      <c r="AX224" s="91"/>
    </row>
    <row r="225">
      <c r="A225" s="35">
        <v>221.0</v>
      </c>
      <c r="B225" s="66" t="s">
        <v>978</v>
      </c>
      <c r="C225" s="81" t="str">
        <f t="shared" si="5"/>
        <v>View</v>
      </c>
      <c r="D225" s="35" t="s">
        <v>979</v>
      </c>
      <c r="E225" s="70">
        <v>0.9352</v>
      </c>
      <c r="F225" s="84" t="str">
        <f t="shared" si="6"/>
        <v>Industrials</v>
      </c>
      <c r="G225" s="72">
        <v>0.0098</v>
      </c>
      <c r="H225" s="73">
        <v>0.1963</v>
      </c>
      <c r="I225" s="73">
        <v>0.1281</v>
      </c>
      <c r="J225" s="73">
        <v>0.2731</v>
      </c>
      <c r="K225" s="73">
        <v>0.8587</v>
      </c>
      <c r="L225" s="73">
        <v>0.2482</v>
      </c>
      <c r="M225" s="73">
        <v>1.3259</v>
      </c>
      <c r="N225" s="74">
        <v>0.8253</v>
      </c>
      <c r="O225" s="73">
        <v>0.2628</v>
      </c>
      <c r="P225" s="74">
        <v>5.18</v>
      </c>
      <c r="Q225" s="75">
        <v>33.178008</v>
      </c>
      <c r="R225" s="77">
        <v>51.0</v>
      </c>
      <c r="S225" s="75">
        <v>806.133621</v>
      </c>
      <c r="T225" s="72">
        <v>0.0</v>
      </c>
      <c r="U225" s="72">
        <v>0.0014</v>
      </c>
      <c r="V225" s="35" t="s">
        <v>107</v>
      </c>
      <c r="W225" s="35">
        <v>24.0</v>
      </c>
      <c r="X225" s="35">
        <v>19.0</v>
      </c>
      <c r="Y225" s="72">
        <v>0.0127</v>
      </c>
      <c r="Z225" s="35">
        <v>1.16</v>
      </c>
      <c r="AA225" s="35" t="s">
        <v>809</v>
      </c>
      <c r="AB225" s="35" t="s">
        <v>90</v>
      </c>
      <c r="AC225" s="35">
        <v>30.66</v>
      </c>
      <c r="AD225" s="78">
        <v>35311.0</v>
      </c>
      <c r="AE225" s="35">
        <v>2.01</v>
      </c>
      <c r="AF225" s="35">
        <v>0.02</v>
      </c>
      <c r="AG225" s="78">
        <v>45646.0</v>
      </c>
      <c r="AH225" s="35">
        <v>1.841</v>
      </c>
      <c r="AI225" s="35" t="s">
        <v>140</v>
      </c>
      <c r="AJ225" s="35"/>
      <c r="AK225" s="35" t="s">
        <v>961</v>
      </c>
      <c r="AL225" s="35">
        <v>3060.0</v>
      </c>
      <c r="AM225" s="35" t="s">
        <v>94</v>
      </c>
      <c r="AN225" s="35" t="s">
        <v>94</v>
      </c>
      <c r="AO225" s="35" t="s">
        <v>94</v>
      </c>
      <c r="AP225" s="35" t="s">
        <v>94</v>
      </c>
      <c r="AQ225" s="35" t="s">
        <v>94</v>
      </c>
      <c r="AR225" s="35" t="s">
        <v>94</v>
      </c>
      <c r="AS225" s="35" t="s">
        <v>94</v>
      </c>
      <c r="AT225" s="89" t="s">
        <v>980</v>
      </c>
      <c r="AU225" s="35" t="s">
        <v>963</v>
      </c>
      <c r="AV225" s="35" t="s">
        <v>824</v>
      </c>
      <c r="AW225" s="35" t="s">
        <v>964</v>
      </c>
      <c r="AX225" s="91"/>
    </row>
    <row r="226">
      <c r="A226" s="35">
        <v>222.0</v>
      </c>
      <c r="B226" s="66" t="s">
        <v>961</v>
      </c>
      <c r="C226" s="81" t="str">
        <f t="shared" si="5"/>
        <v>View</v>
      </c>
      <c r="D226" s="35" t="s">
        <v>981</v>
      </c>
      <c r="E226" s="70">
        <v>0.7915</v>
      </c>
      <c r="F226" s="84" t="str">
        <f t="shared" si="6"/>
        <v>Industrials</v>
      </c>
      <c r="G226" s="72">
        <v>8.0E-4</v>
      </c>
      <c r="H226" s="73">
        <v>0.1433</v>
      </c>
      <c r="I226" s="73">
        <v>0.0888</v>
      </c>
      <c r="J226" s="73">
        <v>0.2104</v>
      </c>
      <c r="K226" s="73">
        <v>0.6406</v>
      </c>
      <c r="L226" s="73">
        <v>0.2166</v>
      </c>
      <c r="M226" s="73">
        <v>1.2543</v>
      </c>
      <c r="N226" s="74">
        <v>0.8822</v>
      </c>
      <c r="O226" s="73">
        <v>0.2166</v>
      </c>
      <c r="P226" s="74">
        <v>5.95</v>
      </c>
      <c r="Q226" s="75">
        <v>-1143.123111</v>
      </c>
      <c r="R226" s="77">
        <v>81.0</v>
      </c>
      <c r="S226" s="75">
        <v>22925.48742</v>
      </c>
      <c r="T226" s="72">
        <v>0.0113</v>
      </c>
      <c r="U226" s="72">
        <v>0.0129</v>
      </c>
      <c r="V226" s="35" t="s">
        <v>145</v>
      </c>
      <c r="W226" s="35">
        <v>35.0</v>
      </c>
      <c r="X226" s="35">
        <v>38.0</v>
      </c>
      <c r="Y226" s="72">
        <v>0.0107</v>
      </c>
      <c r="Z226" s="35">
        <v>1.11</v>
      </c>
      <c r="AA226" s="35" t="s">
        <v>809</v>
      </c>
      <c r="AB226" s="35" t="s">
        <v>90</v>
      </c>
      <c r="AC226" s="35">
        <v>26.28</v>
      </c>
      <c r="AD226" s="78">
        <v>36145.0</v>
      </c>
      <c r="AE226" s="35">
        <v>10.42</v>
      </c>
      <c r="AF226" s="35">
        <v>2.42</v>
      </c>
      <c r="AG226" s="78">
        <v>45831.0</v>
      </c>
      <c r="AH226" s="35">
        <v>0.4317</v>
      </c>
      <c r="AI226" s="35" t="s">
        <v>91</v>
      </c>
      <c r="AJ226" s="35" t="s">
        <v>92</v>
      </c>
      <c r="AK226" s="35" t="s">
        <v>961</v>
      </c>
      <c r="AL226" s="35">
        <v>3060.0</v>
      </c>
      <c r="AM226" s="35" t="s">
        <v>94</v>
      </c>
      <c r="AN226" s="35" t="s">
        <v>94</v>
      </c>
      <c r="AO226" s="35" t="s">
        <v>94</v>
      </c>
      <c r="AP226" s="35" t="s">
        <v>94</v>
      </c>
      <c r="AQ226" s="35" t="s">
        <v>94</v>
      </c>
      <c r="AR226" s="35" t="s">
        <v>94</v>
      </c>
      <c r="AS226" s="35" t="s">
        <v>94</v>
      </c>
      <c r="AT226" s="89" t="s">
        <v>982</v>
      </c>
      <c r="AU226" s="35" t="s">
        <v>963</v>
      </c>
      <c r="AV226" s="35" t="s">
        <v>824</v>
      </c>
      <c r="AW226" s="35" t="s">
        <v>964</v>
      </c>
      <c r="AX226" s="91"/>
    </row>
    <row r="227">
      <c r="A227" s="35">
        <v>223.0</v>
      </c>
      <c r="B227" s="66" t="s">
        <v>983</v>
      </c>
      <c r="C227" s="81" t="str">
        <f t="shared" si="5"/>
        <v>View</v>
      </c>
      <c r="D227" s="35" t="s">
        <v>984</v>
      </c>
      <c r="E227" s="70">
        <v>0.764</v>
      </c>
      <c r="F227" s="84" t="str">
        <f t="shared" si="6"/>
        <v>Infrastructure</v>
      </c>
      <c r="G227" s="72">
        <v>0.0047</v>
      </c>
      <c r="H227" s="73">
        <v>0.1166</v>
      </c>
      <c r="I227" s="73">
        <v>0.067</v>
      </c>
      <c r="J227" s="73">
        <v>0.1667</v>
      </c>
      <c r="K227" s="73">
        <v>0.7501</v>
      </c>
      <c r="L227" s="73">
        <v>0.2623</v>
      </c>
      <c r="M227" s="73">
        <v>1.954</v>
      </c>
      <c r="N227" s="74">
        <v>0.997</v>
      </c>
      <c r="O227" s="73">
        <v>0.2623</v>
      </c>
      <c r="P227" s="74">
        <v>7.62</v>
      </c>
      <c r="Q227" s="75">
        <v>-971.119646</v>
      </c>
      <c r="R227" s="77">
        <v>101.0</v>
      </c>
      <c r="S227" s="75">
        <v>8947.149709</v>
      </c>
      <c r="T227" s="72">
        <v>0.0065</v>
      </c>
      <c r="U227" s="72">
        <v>0.0055</v>
      </c>
      <c r="V227" s="35" t="s">
        <v>107</v>
      </c>
      <c r="W227" s="35">
        <v>35.0</v>
      </c>
      <c r="X227" s="35">
        <v>1.0</v>
      </c>
      <c r="Y227" s="72">
        <v>0.0134</v>
      </c>
      <c r="Z227" s="35">
        <v>1.29</v>
      </c>
      <c r="AA227" s="35" t="s">
        <v>809</v>
      </c>
      <c r="AB227" s="35" t="s">
        <v>90</v>
      </c>
      <c r="AC227" s="35">
        <v>25.54</v>
      </c>
      <c r="AD227" s="78">
        <v>42800.0</v>
      </c>
      <c r="AE227" s="35">
        <v>7.34</v>
      </c>
      <c r="AF227" s="35">
        <v>3.25</v>
      </c>
      <c r="AG227" s="78">
        <v>45835.0</v>
      </c>
      <c r="AH227" s="35">
        <v>0.1103</v>
      </c>
      <c r="AI227" s="35" t="s">
        <v>121</v>
      </c>
      <c r="AJ227" s="35" t="s">
        <v>134</v>
      </c>
      <c r="AK227" s="35" t="s">
        <v>985</v>
      </c>
      <c r="AL227" s="35">
        <v>3070.0</v>
      </c>
      <c r="AM227" s="35" t="s">
        <v>94</v>
      </c>
      <c r="AN227" s="35" t="s">
        <v>94</v>
      </c>
      <c r="AO227" s="35" t="s">
        <v>94</v>
      </c>
      <c r="AP227" s="35" t="s">
        <v>94</v>
      </c>
      <c r="AQ227" s="35" t="s">
        <v>94</v>
      </c>
      <c r="AR227" s="35" t="s">
        <v>94</v>
      </c>
      <c r="AS227" s="35" t="s">
        <v>94</v>
      </c>
      <c r="AT227" s="89" t="s">
        <v>986</v>
      </c>
      <c r="AU227" s="35" t="s">
        <v>987</v>
      </c>
      <c r="AV227" s="35" t="s">
        <v>824</v>
      </c>
      <c r="AW227" s="35" t="s">
        <v>988</v>
      </c>
      <c r="AX227" s="91"/>
    </row>
    <row r="228">
      <c r="A228" s="35">
        <v>224.0</v>
      </c>
      <c r="B228" s="66" t="s">
        <v>989</v>
      </c>
      <c r="C228" s="81" t="str">
        <f t="shared" si="5"/>
        <v>View</v>
      </c>
      <c r="D228" s="35" t="s">
        <v>990</v>
      </c>
      <c r="E228" s="70">
        <v>0.6399</v>
      </c>
      <c r="F228" s="84" t="str">
        <f t="shared" si="6"/>
        <v>Infrastructure</v>
      </c>
      <c r="G228" s="72">
        <v>0.0056</v>
      </c>
      <c r="H228" s="73">
        <v>0.1914</v>
      </c>
      <c r="I228" s="73">
        <v>0.1776</v>
      </c>
      <c r="J228" s="73">
        <v>0.2309</v>
      </c>
      <c r="K228" s="73">
        <v>0.6357</v>
      </c>
      <c r="L228" s="73">
        <v>0.2964</v>
      </c>
      <c r="M228" s="73">
        <v>1.5721</v>
      </c>
      <c r="N228" s="74">
        <v>0.8401</v>
      </c>
      <c r="O228" s="73">
        <v>0.2964</v>
      </c>
      <c r="P228" s="74">
        <v>5.37</v>
      </c>
      <c r="Q228" s="75">
        <v>375.525244</v>
      </c>
      <c r="R228" s="77">
        <v>116.0</v>
      </c>
      <c r="S228" s="75">
        <v>2935.465391</v>
      </c>
      <c r="T228" s="72">
        <v>0.0101</v>
      </c>
      <c r="U228" s="72">
        <v>0.0106</v>
      </c>
      <c r="V228" s="35" t="s">
        <v>107</v>
      </c>
      <c r="W228" s="35">
        <v>8.0</v>
      </c>
      <c r="X228" s="35">
        <v>4.0</v>
      </c>
      <c r="Y228" s="72">
        <v>0.0126</v>
      </c>
      <c r="Z228" s="35">
        <v>1.31</v>
      </c>
      <c r="AA228" s="35" t="s">
        <v>809</v>
      </c>
      <c r="AB228" s="35" t="s">
        <v>991</v>
      </c>
      <c r="AC228" s="35">
        <v>26.1</v>
      </c>
      <c r="AD228" s="78">
        <v>40133.0</v>
      </c>
      <c r="AE228" s="35">
        <v>15.63</v>
      </c>
      <c r="AF228" s="35">
        <v>4.41</v>
      </c>
      <c r="AG228" s="78">
        <v>45834.0</v>
      </c>
      <c r="AH228" s="35">
        <v>0.8347</v>
      </c>
      <c r="AI228" s="35" t="s">
        <v>91</v>
      </c>
      <c r="AJ228" s="35" t="s">
        <v>365</v>
      </c>
      <c r="AK228" s="35" t="s">
        <v>985</v>
      </c>
      <c r="AL228" s="35">
        <v>3070.0</v>
      </c>
      <c r="AM228" s="35" t="s">
        <v>94</v>
      </c>
      <c r="AN228" s="35" t="s">
        <v>94</v>
      </c>
      <c r="AO228" s="35" t="s">
        <v>94</v>
      </c>
      <c r="AP228" s="35" t="s">
        <v>94</v>
      </c>
      <c r="AQ228" s="35" t="s">
        <v>94</v>
      </c>
      <c r="AR228" s="35" t="s">
        <v>94</v>
      </c>
      <c r="AS228" s="35" t="s">
        <v>94</v>
      </c>
      <c r="AT228" s="89" t="s">
        <v>992</v>
      </c>
      <c r="AU228" s="35" t="s">
        <v>987</v>
      </c>
      <c r="AV228" s="35" t="s">
        <v>824</v>
      </c>
      <c r="AW228" s="35" t="s">
        <v>988</v>
      </c>
      <c r="AX228" s="91"/>
    </row>
    <row r="229">
      <c r="A229" s="35">
        <v>225.0</v>
      </c>
      <c r="B229" s="66" t="s">
        <v>993</v>
      </c>
      <c r="C229" s="81" t="str">
        <f t="shared" si="5"/>
        <v>View</v>
      </c>
      <c r="D229" s="35" t="s">
        <v>994</v>
      </c>
      <c r="E229" s="70">
        <v>0.4656</v>
      </c>
      <c r="F229" s="84" t="str">
        <f t="shared" si="6"/>
        <v>Infrastructure</v>
      </c>
      <c r="G229" s="72">
        <v>0.003</v>
      </c>
      <c r="H229" s="73">
        <v>0.0913</v>
      </c>
      <c r="I229" s="73">
        <v>0.0653</v>
      </c>
      <c r="J229" s="73">
        <v>0.1171</v>
      </c>
      <c r="K229" s="73">
        <v>0.4249</v>
      </c>
      <c r="L229" s="73">
        <v>0.1993</v>
      </c>
      <c r="M229" s="73">
        <v>1.2788</v>
      </c>
      <c r="N229" s="74">
        <v>0.859</v>
      </c>
      <c r="O229" s="73">
        <v>0.1993</v>
      </c>
      <c r="P229" s="74">
        <v>6.55</v>
      </c>
      <c r="Q229" s="75">
        <v>-550.485299</v>
      </c>
      <c r="R229" s="77">
        <v>161.0</v>
      </c>
      <c r="S229" s="75">
        <v>2812.373842</v>
      </c>
      <c r="T229" s="72">
        <v>0.0184</v>
      </c>
      <c r="U229" s="72">
        <v>0.0186</v>
      </c>
      <c r="V229" s="35" t="s">
        <v>107</v>
      </c>
      <c r="W229" s="35">
        <v>74.0</v>
      </c>
      <c r="X229" s="35">
        <v>7.0</v>
      </c>
      <c r="Y229" s="72">
        <v>0.0113</v>
      </c>
      <c r="Z229" s="35">
        <v>1.02</v>
      </c>
      <c r="AA229" s="35" t="s">
        <v>809</v>
      </c>
      <c r="AB229" s="35" t="s">
        <v>995</v>
      </c>
      <c r="AC229" s="35">
        <v>19.93</v>
      </c>
      <c r="AD229" s="78">
        <v>43193.0</v>
      </c>
      <c r="AE229" s="35">
        <v>7.25</v>
      </c>
      <c r="AF229" s="35">
        <v>0.25</v>
      </c>
      <c r="AG229" s="78">
        <v>45824.0</v>
      </c>
      <c r="AH229" s="35">
        <v>0.1836</v>
      </c>
      <c r="AI229" s="35" t="s">
        <v>91</v>
      </c>
      <c r="AJ229" s="35" t="s">
        <v>134</v>
      </c>
      <c r="AK229" s="35" t="s">
        <v>985</v>
      </c>
      <c r="AL229" s="35">
        <v>3070.0</v>
      </c>
      <c r="AM229" s="35" t="s">
        <v>94</v>
      </c>
      <c r="AN229" s="35" t="s">
        <v>94</v>
      </c>
      <c r="AO229" s="35" t="s">
        <v>94</v>
      </c>
      <c r="AP229" s="35" t="s">
        <v>94</v>
      </c>
      <c r="AQ229" s="35" t="s">
        <v>94</v>
      </c>
      <c r="AR229" s="35" t="s">
        <v>94</v>
      </c>
      <c r="AS229" s="35" t="s">
        <v>94</v>
      </c>
      <c r="AT229" s="89" t="s">
        <v>996</v>
      </c>
      <c r="AU229" s="35" t="s">
        <v>987</v>
      </c>
      <c r="AV229" s="35" t="s">
        <v>824</v>
      </c>
      <c r="AW229" s="35" t="s">
        <v>988</v>
      </c>
      <c r="AX229" s="91"/>
    </row>
    <row r="230">
      <c r="A230" s="35">
        <v>226.0</v>
      </c>
      <c r="B230" s="66" t="s">
        <v>997</v>
      </c>
      <c r="C230" s="81" t="str">
        <f t="shared" si="5"/>
        <v>View</v>
      </c>
      <c r="D230" s="35" t="s">
        <v>998</v>
      </c>
      <c r="E230" s="70">
        <v>0.3817</v>
      </c>
      <c r="F230" s="84" t="str">
        <f t="shared" si="6"/>
        <v>Infrastructure</v>
      </c>
      <c r="G230" s="72">
        <v>0.0097</v>
      </c>
      <c r="H230" s="73">
        <v>0.1648</v>
      </c>
      <c r="I230" s="73">
        <v>0.1393</v>
      </c>
      <c r="J230" s="73">
        <v>0.1701</v>
      </c>
      <c r="K230" s="73">
        <v>0.321</v>
      </c>
      <c r="L230" s="73">
        <v>0.1714</v>
      </c>
      <c r="M230" s="73">
        <v>0.7078</v>
      </c>
      <c r="N230" s="74">
        <v>0.713</v>
      </c>
      <c r="O230" s="73">
        <v>0.1714</v>
      </c>
      <c r="P230" s="74">
        <v>4.15</v>
      </c>
      <c r="Q230" s="75">
        <v>514.152397</v>
      </c>
      <c r="R230" s="77">
        <v>36.0</v>
      </c>
      <c r="S230" s="75">
        <v>10371.54719</v>
      </c>
      <c r="T230" s="72">
        <v>0.0</v>
      </c>
      <c r="U230" s="72">
        <v>0.0274</v>
      </c>
      <c r="V230" s="35" t="s">
        <v>107</v>
      </c>
      <c r="W230" s="35">
        <v>31.0</v>
      </c>
      <c r="X230" s="35">
        <v>24.0</v>
      </c>
      <c r="Y230" s="72">
        <v>0.0069</v>
      </c>
      <c r="Z230" s="35">
        <v>0.58</v>
      </c>
      <c r="AA230" s="35" t="s">
        <v>809</v>
      </c>
      <c r="AB230" s="35" t="s">
        <v>743</v>
      </c>
      <c r="AC230" s="35">
        <v>16.5</v>
      </c>
      <c r="AD230" s="78">
        <v>40178.0</v>
      </c>
      <c r="AE230" s="35">
        <v>15.51</v>
      </c>
      <c r="AF230" s="35">
        <v>7.76</v>
      </c>
      <c r="AG230" s="78">
        <v>45828.0</v>
      </c>
      <c r="AH230" s="35">
        <v>0.1078</v>
      </c>
      <c r="AI230" s="35" t="s">
        <v>91</v>
      </c>
      <c r="AJ230" s="35"/>
      <c r="AK230" s="35" t="s">
        <v>985</v>
      </c>
      <c r="AL230" s="35">
        <v>3070.0</v>
      </c>
      <c r="AM230" s="35" t="s">
        <v>94</v>
      </c>
      <c r="AN230" s="35" t="s">
        <v>94</v>
      </c>
      <c r="AO230" s="35" t="s">
        <v>94</v>
      </c>
      <c r="AP230" s="35" t="s">
        <v>94</v>
      </c>
      <c r="AQ230" s="35" t="s">
        <v>94</v>
      </c>
      <c r="AR230" s="35" t="s">
        <v>94</v>
      </c>
      <c r="AS230" s="35" t="s">
        <v>94</v>
      </c>
      <c r="AT230" s="89" t="s">
        <v>999</v>
      </c>
      <c r="AU230" s="35" t="s">
        <v>987</v>
      </c>
      <c r="AV230" s="35" t="s">
        <v>824</v>
      </c>
      <c r="AW230" s="35" t="s">
        <v>988</v>
      </c>
      <c r="AX230" s="91"/>
    </row>
    <row r="231">
      <c r="A231" s="35">
        <v>227.0</v>
      </c>
      <c r="B231" s="66" t="s">
        <v>985</v>
      </c>
      <c r="C231" s="81" t="str">
        <f t="shared" si="5"/>
        <v>View</v>
      </c>
      <c r="D231" s="35" t="s">
        <v>1000</v>
      </c>
      <c r="E231" s="70">
        <v>0.361</v>
      </c>
      <c r="F231" s="84" t="str">
        <f t="shared" si="6"/>
        <v>Infrastructure</v>
      </c>
      <c r="G231" s="72">
        <v>0.0039</v>
      </c>
      <c r="H231" s="73">
        <v>0.1517</v>
      </c>
      <c r="I231" s="73">
        <v>0.1317</v>
      </c>
      <c r="J231" s="73">
        <v>0.2218</v>
      </c>
      <c r="K231" s="73">
        <v>0.3458</v>
      </c>
      <c r="L231" s="73">
        <v>0.208</v>
      </c>
      <c r="M231" s="73">
        <v>0.7516</v>
      </c>
      <c r="N231" s="74">
        <v>0.618</v>
      </c>
      <c r="O231" s="73">
        <v>0.2318</v>
      </c>
      <c r="P231" s="74">
        <v>3.23</v>
      </c>
      <c r="Q231" s="75">
        <v>1670.270555</v>
      </c>
      <c r="R231" s="77">
        <v>103.0</v>
      </c>
      <c r="S231" s="75">
        <v>7673.521526</v>
      </c>
      <c r="T231" s="72">
        <v>0.0289</v>
      </c>
      <c r="U231" s="72">
        <v>0.031</v>
      </c>
      <c r="V231" s="35" t="s">
        <v>145</v>
      </c>
      <c r="W231" s="35">
        <v>10.0</v>
      </c>
      <c r="X231" s="35">
        <v>16.0</v>
      </c>
      <c r="Y231" s="72">
        <v>0.009</v>
      </c>
      <c r="Z231" s="35">
        <v>0.79</v>
      </c>
      <c r="AA231" s="35" t="s">
        <v>809</v>
      </c>
      <c r="AB231" s="35" t="s">
        <v>1001</v>
      </c>
      <c r="AC231" s="35">
        <v>19.78</v>
      </c>
      <c r="AD231" s="78">
        <v>39426.0</v>
      </c>
      <c r="AE231" s="35">
        <v>12.92</v>
      </c>
      <c r="AF231" s="35">
        <v>0.25</v>
      </c>
      <c r="AG231" s="78">
        <v>45824.0</v>
      </c>
      <c r="AH231" s="35">
        <v>0.9834</v>
      </c>
      <c r="AI231" s="35" t="s">
        <v>121</v>
      </c>
      <c r="AJ231" s="35" t="s">
        <v>365</v>
      </c>
      <c r="AK231" s="35" t="s">
        <v>985</v>
      </c>
      <c r="AL231" s="35">
        <v>3070.0</v>
      </c>
      <c r="AM231" s="35" t="s">
        <v>94</v>
      </c>
      <c r="AN231" s="35" t="s">
        <v>94</v>
      </c>
      <c r="AO231" s="35" t="s">
        <v>94</v>
      </c>
      <c r="AP231" s="35" t="s">
        <v>94</v>
      </c>
      <c r="AQ231" s="35" t="s">
        <v>94</v>
      </c>
      <c r="AR231" s="35" t="s">
        <v>94</v>
      </c>
      <c r="AS231" s="35" t="s">
        <v>94</v>
      </c>
      <c r="AT231" s="89" t="s">
        <v>1002</v>
      </c>
      <c r="AU231" s="35" t="s">
        <v>987</v>
      </c>
      <c r="AV231" s="35" t="s">
        <v>824</v>
      </c>
      <c r="AW231" s="35" t="s">
        <v>988</v>
      </c>
      <c r="AX231" s="91"/>
    </row>
    <row r="232">
      <c r="A232" s="35">
        <v>228.0</v>
      </c>
      <c r="B232" s="66" t="s">
        <v>1003</v>
      </c>
      <c r="C232" s="81" t="str">
        <f t="shared" si="5"/>
        <v>View</v>
      </c>
      <c r="D232" s="35" t="s">
        <v>1004</v>
      </c>
      <c r="E232" s="70">
        <v>0.3601</v>
      </c>
      <c r="F232" s="84" t="str">
        <f t="shared" si="6"/>
        <v>Infrastructure</v>
      </c>
      <c r="G232" s="72">
        <v>0.0096</v>
      </c>
      <c r="H232" s="73">
        <v>0.1707</v>
      </c>
      <c r="I232" s="73">
        <v>0.1484</v>
      </c>
      <c r="J232" s="73">
        <v>0.1874</v>
      </c>
      <c r="K232" s="73">
        <v>0.3368</v>
      </c>
      <c r="L232" s="73">
        <v>0.2201</v>
      </c>
      <c r="M232" s="73">
        <v>0.5684</v>
      </c>
      <c r="N232" s="74">
        <v>0.4708</v>
      </c>
      <c r="O232" s="73">
        <v>0.2201</v>
      </c>
      <c r="P232" s="74">
        <v>2.54</v>
      </c>
      <c r="Q232" s="75">
        <v>52.123219</v>
      </c>
      <c r="R232" s="77">
        <v>41.0</v>
      </c>
      <c r="S232" s="75">
        <v>645.304264</v>
      </c>
      <c r="T232" s="72">
        <v>0.024</v>
      </c>
      <c r="U232" s="72">
        <v>0.0235</v>
      </c>
      <c r="V232" s="35" t="s">
        <v>107</v>
      </c>
      <c r="W232" s="35">
        <v>19.0</v>
      </c>
      <c r="X232" s="35">
        <v>20.0</v>
      </c>
      <c r="Y232" s="72">
        <v>0.0082</v>
      </c>
      <c r="Z232" s="35">
        <v>0.71</v>
      </c>
      <c r="AA232" s="35" t="s">
        <v>809</v>
      </c>
      <c r="AB232" s="35" t="s">
        <v>522</v>
      </c>
      <c r="AC232" s="35">
        <v>14.36</v>
      </c>
      <c r="AD232" s="78">
        <v>41628.0</v>
      </c>
      <c r="AE232" s="35">
        <v>11.54</v>
      </c>
      <c r="AF232" s="35">
        <v>11.54</v>
      </c>
      <c r="AG232" s="78">
        <v>45831.0</v>
      </c>
      <c r="AH232" s="35">
        <v>0.2096</v>
      </c>
      <c r="AI232" s="35" t="s">
        <v>91</v>
      </c>
      <c r="AJ232" s="35"/>
      <c r="AK232" s="35" t="s">
        <v>985</v>
      </c>
      <c r="AL232" s="35">
        <v>3070.0</v>
      </c>
      <c r="AM232" s="35" t="s">
        <v>94</v>
      </c>
      <c r="AN232" s="35" t="s">
        <v>94</v>
      </c>
      <c r="AO232" s="35" t="s">
        <v>94</v>
      </c>
      <c r="AP232" s="35" t="s">
        <v>94</v>
      </c>
      <c r="AQ232" s="35" t="s">
        <v>94</v>
      </c>
      <c r="AR232" s="35" t="s">
        <v>94</v>
      </c>
      <c r="AS232" s="35" t="s">
        <v>94</v>
      </c>
      <c r="AT232" s="89" t="s">
        <v>1005</v>
      </c>
      <c r="AU232" s="35" t="s">
        <v>987</v>
      </c>
      <c r="AV232" s="35" t="s">
        <v>824</v>
      </c>
      <c r="AW232" s="35" t="s">
        <v>988</v>
      </c>
      <c r="AX232" s="91"/>
    </row>
    <row r="233">
      <c r="A233" s="35">
        <v>229.0</v>
      </c>
      <c r="B233" s="66" t="s">
        <v>1006</v>
      </c>
      <c r="C233" s="81" t="str">
        <f t="shared" si="5"/>
        <v>View</v>
      </c>
      <c r="D233" s="35" t="s">
        <v>1007</v>
      </c>
      <c r="E233" s="70">
        <v>0.2812</v>
      </c>
      <c r="F233" s="84" t="str">
        <f t="shared" si="6"/>
        <v>Infrastructure</v>
      </c>
      <c r="G233" s="72">
        <v>0.0096</v>
      </c>
      <c r="H233" s="73">
        <v>0.1407</v>
      </c>
      <c r="I233" s="73">
        <v>0.1149</v>
      </c>
      <c r="J233" s="73">
        <v>0.1942</v>
      </c>
      <c r="K233" s="73">
        <v>0.2944</v>
      </c>
      <c r="L233" s="73">
        <v>0.2092</v>
      </c>
      <c r="M233" s="73">
        <v>0.609</v>
      </c>
      <c r="N233" s="74">
        <v>0.5173</v>
      </c>
      <c r="O233" s="73">
        <v>0.2092</v>
      </c>
      <c r="P233" s="74">
        <v>2.89</v>
      </c>
      <c r="Q233" s="75">
        <v>-35.383136</v>
      </c>
      <c r="R233" s="77">
        <v>95.0</v>
      </c>
      <c r="S233" s="75">
        <v>485.248061</v>
      </c>
      <c r="T233" s="72">
        <v>0.0214</v>
      </c>
      <c r="U233" s="72">
        <v>0.0228</v>
      </c>
      <c r="V233" s="35" t="s">
        <v>107</v>
      </c>
      <c r="W233" s="35">
        <v>17.0</v>
      </c>
      <c r="X233" s="35">
        <v>35.0</v>
      </c>
      <c r="Y233" s="72">
        <v>0.0084</v>
      </c>
      <c r="Z233" s="35">
        <v>0.77</v>
      </c>
      <c r="AA233" s="35" t="s">
        <v>809</v>
      </c>
      <c r="AB233" s="35" t="s">
        <v>1001</v>
      </c>
      <c r="AC233" s="35">
        <v>21.07</v>
      </c>
      <c r="AD233" s="78">
        <v>39433.0</v>
      </c>
      <c r="AE233" s="35">
        <v>12.59</v>
      </c>
      <c r="AF233" s="35">
        <v>1.39</v>
      </c>
      <c r="AG233" s="78">
        <v>45656.0</v>
      </c>
      <c r="AH233" s="35">
        <v>0.2926</v>
      </c>
      <c r="AI233" s="35" t="s">
        <v>140</v>
      </c>
      <c r="AJ233" s="35"/>
      <c r="AK233" s="35" t="s">
        <v>985</v>
      </c>
      <c r="AL233" s="35">
        <v>3070.0</v>
      </c>
      <c r="AM233" s="35" t="s">
        <v>94</v>
      </c>
      <c r="AN233" s="35" t="s">
        <v>94</v>
      </c>
      <c r="AO233" s="35" t="s">
        <v>94</v>
      </c>
      <c r="AP233" s="35" t="s">
        <v>94</v>
      </c>
      <c r="AQ233" s="35" t="s">
        <v>94</v>
      </c>
      <c r="AR233" s="35" t="s">
        <v>94</v>
      </c>
      <c r="AS233" s="35" t="s">
        <v>94</v>
      </c>
      <c r="AT233" s="89" t="s">
        <v>1008</v>
      </c>
      <c r="AU233" s="35" t="s">
        <v>987</v>
      </c>
      <c r="AV233" s="35" t="s">
        <v>824</v>
      </c>
      <c r="AW233" s="35" t="s">
        <v>988</v>
      </c>
      <c r="AX233" s="91"/>
    </row>
    <row r="234">
      <c r="A234" s="35">
        <v>230.0</v>
      </c>
      <c r="B234" s="66" t="s">
        <v>1009</v>
      </c>
      <c r="C234" s="81" t="str">
        <f t="shared" si="5"/>
        <v>View</v>
      </c>
      <c r="D234" s="35" t="s">
        <v>1010</v>
      </c>
      <c r="E234" s="70">
        <v>0.8296</v>
      </c>
      <c r="F234" s="84" t="str">
        <f t="shared" si="6"/>
        <v>Utilities</v>
      </c>
      <c r="G234" s="72">
        <v>0.0049</v>
      </c>
      <c r="H234" s="73">
        <v>0.2952</v>
      </c>
      <c r="I234" s="73">
        <v>0.2095</v>
      </c>
      <c r="J234" s="73">
        <v>0.5276</v>
      </c>
      <c r="K234" s="73">
        <v>0.7927</v>
      </c>
      <c r="L234" s="73">
        <v>0.2039</v>
      </c>
      <c r="M234" s="73">
        <v>1.3385</v>
      </c>
      <c r="N234" s="74">
        <v>0.8301</v>
      </c>
      <c r="O234" s="73">
        <v>0.2039</v>
      </c>
      <c r="P234" s="74">
        <v>6.61</v>
      </c>
      <c r="Q234" s="75">
        <v>256.087207</v>
      </c>
      <c r="R234" s="77">
        <v>21.0</v>
      </c>
      <c r="S234" s="75">
        <v>745.509483</v>
      </c>
      <c r="T234" s="72">
        <v>0.0156</v>
      </c>
      <c r="U234" s="72">
        <v>0.0115</v>
      </c>
      <c r="V234" s="35" t="s">
        <v>107</v>
      </c>
      <c r="W234" s="35">
        <v>1.0</v>
      </c>
      <c r="X234" s="35">
        <v>1.0</v>
      </c>
      <c r="Y234" s="72">
        <v>0.0133</v>
      </c>
      <c r="Z234" s="35">
        <v>0.69</v>
      </c>
      <c r="AA234" s="35" t="s">
        <v>809</v>
      </c>
      <c r="AB234" s="35" t="s">
        <v>90</v>
      </c>
      <c r="AC234" s="35">
        <v>24.52</v>
      </c>
      <c r="AD234" s="78">
        <v>42270.0</v>
      </c>
      <c r="AE234" s="35">
        <v>9.78</v>
      </c>
      <c r="AF234" s="35">
        <v>0.59</v>
      </c>
      <c r="AG234" s="78">
        <v>45828.0</v>
      </c>
      <c r="AH234" s="35">
        <v>0.24</v>
      </c>
      <c r="AI234" s="35" t="s">
        <v>91</v>
      </c>
      <c r="AJ234" s="35" t="s">
        <v>92</v>
      </c>
      <c r="AK234" s="35" t="s">
        <v>1011</v>
      </c>
      <c r="AL234" s="35">
        <v>3080.0</v>
      </c>
      <c r="AM234" s="35" t="s">
        <v>94</v>
      </c>
      <c r="AN234" s="35" t="s">
        <v>94</v>
      </c>
      <c r="AO234" s="35" t="s">
        <v>94</v>
      </c>
      <c r="AP234" s="35" t="s">
        <v>94</v>
      </c>
      <c r="AQ234" s="35" t="s">
        <v>94</v>
      </c>
      <c r="AR234" s="35" t="s">
        <v>94</v>
      </c>
      <c r="AS234" s="35" t="s">
        <v>94</v>
      </c>
      <c r="AT234" s="89" t="s">
        <v>1012</v>
      </c>
      <c r="AU234" s="35" t="s">
        <v>1013</v>
      </c>
      <c r="AV234" s="35" t="s">
        <v>824</v>
      </c>
      <c r="AW234" s="35" t="s">
        <v>1014</v>
      </c>
      <c r="AX234" s="91"/>
    </row>
    <row r="235">
      <c r="A235" s="35">
        <v>231.0</v>
      </c>
      <c r="B235" s="66" t="s">
        <v>1015</v>
      </c>
      <c r="C235" s="81" t="str">
        <f t="shared" si="5"/>
        <v>View</v>
      </c>
      <c r="D235" s="35" t="s">
        <v>1016</v>
      </c>
      <c r="E235" s="70">
        <v>0.6521</v>
      </c>
      <c r="F235" s="84" t="str">
        <f t="shared" si="6"/>
        <v>Utilities</v>
      </c>
      <c r="G235" s="72">
        <v>0.0073</v>
      </c>
      <c r="H235" s="73">
        <v>0.1181</v>
      </c>
      <c r="I235" s="73">
        <v>0.1027</v>
      </c>
      <c r="J235" s="73">
        <v>0.2188</v>
      </c>
      <c r="K235" s="73">
        <v>0.4983</v>
      </c>
      <c r="L235" s="73">
        <v>0.1663</v>
      </c>
      <c r="M235" s="73">
        <v>0.8667</v>
      </c>
      <c r="N235" s="74">
        <v>0.7255</v>
      </c>
      <c r="O235" s="73">
        <v>0.1663</v>
      </c>
      <c r="P235" s="74">
        <v>5.24</v>
      </c>
      <c r="Q235" s="75">
        <v>-342.698408</v>
      </c>
      <c r="R235" s="77">
        <v>36.0</v>
      </c>
      <c r="S235" s="75">
        <v>1698.586179</v>
      </c>
      <c r="T235" s="72">
        <v>0.0205</v>
      </c>
      <c r="U235" s="72">
        <v>0.0218</v>
      </c>
      <c r="V235" s="35" t="s">
        <v>107</v>
      </c>
      <c r="W235" s="35">
        <v>21.0</v>
      </c>
      <c r="X235" s="35">
        <v>5.0</v>
      </c>
      <c r="Y235" s="72">
        <v>0.0098</v>
      </c>
      <c r="Z235" s="35">
        <v>0.6</v>
      </c>
      <c r="AA235" s="35" t="s">
        <v>809</v>
      </c>
      <c r="AB235" s="35" t="s">
        <v>90</v>
      </c>
      <c r="AC235" s="35">
        <v>18.52</v>
      </c>
      <c r="AD235" s="78">
        <v>32108.0</v>
      </c>
      <c r="AE235" s="35">
        <v>0.57</v>
      </c>
      <c r="AF235" s="35">
        <v>0.57</v>
      </c>
      <c r="AG235" s="78">
        <v>45849.0</v>
      </c>
      <c r="AH235" s="35">
        <v>0.213</v>
      </c>
      <c r="AI235" s="35" t="s">
        <v>91</v>
      </c>
      <c r="AJ235" s="35"/>
      <c r="AK235" s="35" t="s">
        <v>1011</v>
      </c>
      <c r="AL235" s="35">
        <v>3080.0</v>
      </c>
      <c r="AM235" s="35" t="s">
        <v>94</v>
      </c>
      <c r="AN235" s="35" t="s">
        <v>94</v>
      </c>
      <c r="AO235" s="35" t="s">
        <v>94</v>
      </c>
      <c r="AP235" s="35" t="s">
        <v>94</v>
      </c>
      <c r="AQ235" s="35" t="s">
        <v>94</v>
      </c>
      <c r="AR235" s="35" t="s">
        <v>94</v>
      </c>
      <c r="AS235" s="35" t="s">
        <v>94</v>
      </c>
      <c r="AT235" s="89" t="s">
        <v>1017</v>
      </c>
      <c r="AU235" s="35" t="s">
        <v>1013</v>
      </c>
      <c r="AV235" s="35" t="s">
        <v>824</v>
      </c>
      <c r="AW235" s="35" t="s">
        <v>1014</v>
      </c>
      <c r="AX235" s="91"/>
    </row>
    <row r="236">
      <c r="A236" s="35">
        <v>232.0</v>
      </c>
      <c r="B236" s="66" t="s">
        <v>1018</v>
      </c>
      <c r="C236" s="81" t="str">
        <f t="shared" si="5"/>
        <v>View</v>
      </c>
      <c r="D236" s="35" t="s">
        <v>1019</v>
      </c>
      <c r="E236" s="70">
        <v>0.4524</v>
      </c>
      <c r="F236" s="84" t="str">
        <f t="shared" si="6"/>
        <v>Utilities</v>
      </c>
      <c r="G236" s="72">
        <v>0.0066</v>
      </c>
      <c r="H236" s="73">
        <v>0.1152</v>
      </c>
      <c r="I236" s="73">
        <v>0.0972</v>
      </c>
      <c r="J236" s="73">
        <v>0.2036</v>
      </c>
      <c r="K236" s="73">
        <v>0.4146</v>
      </c>
      <c r="L236" s="73">
        <v>0.2015</v>
      </c>
      <c r="M236" s="73">
        <v>0.9374</v>
      </c>
      <c r="N236" s="74">
        <v>0.6731</v>
      </c>
      <c r="O236" s="73">
        <v>0.2061</v>
      </c>
      <c r="P236" s="74">
        <v>4.57</v>
      </c>
      <c r="Q236" s="75">
        <v>-61.0443</v>
      </c>
      <c r="R236" s="77">
        <v>28.0</v>
      </c>
      <c r="S236" s="75">
        <v>2102.626882</v>
      </c>
      <c r="T236" s="72">
        <v>0.016</v>
      </c>
      <c r="U236" s="72">
        <v>0.0189</v>
      </c>
      <c r="V236" s="35" t="s">
        <v>107</v>
      </c>
      <c r="W236" s="35">
        <v>39.0</v>
      </c>
      <c r="X236" s="35">
        <v>9.0</v>
      </c>
      <c r="Y236" s="72">
        <v>0.011</v>
      </c>
      <c r="Z236" s="35">
        <v>0.61</v>
      </c>
      <c r="AA236" s="35" t="s">
        <v>809</v>
      </c>
      <c r="AB236" s="35" t="s">
        <v>90</v>
      </c>
      <c r="AC236" s="35">
        <v>22.62</v>
      </c>
      <c r="AD236" s="78">
        <v>29930.0</v>
      </c>
      <c r="AE236" s="35">
        <v>0.57</v>
      </c>
      <c r="AF236" s="35">
        <v>0.57</v>
      </c>
      <c r="AG236" s="78">
        <v>45849.0</v>
      </c>
      <c r="AH236" s="35">
        <v>0.508</v>
      </c>
      <c r="AI236" s="35" t="s">
        <v>91</v>
      </c>
      <c r="AJ236" s="35"/>
      <c r="AK236" s="35" t="s">
        <v>1011</v>
      </c>
      <c r="AL236" s="35">
        <v>3080.0</v>
      </c>
      <c r="AM236" s="35" t="s">
        <v>94</v>
      </c>
      <c r="AN236" s="35" t="s">
        <v>94</v>
      </c>
      <c r="AO236" s="35" t="s">
        <v>94</v>
      </c>
      <c r="AP236" s="35" t="s">
        <v>94</v>
      </c>
      <c r="AQ236" s="35" t="s">
        <v>94</v>
      </c>
      <c r="AR236" s="35" t="s">
        <v>94</v>
      </c>
      <c r="AS236" s="35" t="s">
        <v>94</v>
      </c>
      <c r="AT236" s="89" t="s">
        <v>1020</v>
      </c>
      <c r="AU236" s="35" t="s">
        <v>1013</v>
      </c>
      <c r="AV236" s="35" t="s">
        <v>824</v>
      </c>
      <c r="AW236" s="35" t="s">
        <v>1014</v>
      </c>
      <c r="AX236" s="91"/>
    </row>
    <row r="237">
      <c r="A237" s="35">
        <v>233.0</v>
      </c>
      <c r="B237" s="66" t="s">
        <v>1021</v>
      </c>
      <c r="C237" s="81" t="str">
        <f t="shared" si="5"/>
        <v>View</v>
      </c>
      <c r="D237" s="35" t="s">
        <v>1022</v>
      </c>
      <c r="E237" s="70">
        <v>0.4356</v>
      </c>
      <c r="F237" s="84" t="str">
        <f t="shared" si="6"/>
        <v>Utilities</v>
      </c>
      <c r="G237" s="72">
        <v>0.0063</v>
      </c>
      <c r="H237" s="73">
        <v>0.1933</v>
      </c>
      <c r="I237" s="73">
        <v>0.1604</v>
      </c>
      <c r="J237" s="73">
        <v>0.2925</v>
      </c>
      <c r="K237" s="73">
        <v>0.4042</v>
      </c>
      <c r="L237" s="73">
        <v>0.2188</v>
      </c>
      <c r="M237" s="73">
        <v>0.8301</v>
      </c>
      <c r="N237" s="74">
        <v>0.62</v>
      </c>
      <c r="O237" s="73">
        <v>0.2188</v>
      </c>
      <c r="P237" s="74">
        <v>3.75</v>
      </c>
      <c r="Q237" s="75">
        <v>1209.512888</v>
      </c>
      <c r="R237" s="77">
        <v>43.0</v>
      </c>
      <c r="S237" s="75">
        <v>1715.439369</v>
      </c>
      <c r="T237" s="72">
        <v>0.03</v>
      </c>
      <c r="U237" s="72">
        <v>0.0209</v>
      </c>
      <c r="V237" s="35" t="s">
        <v>107</v>
      </c>
      <c r="W237" s="35">
        <v>5.0</v>
      </c>
      <c r="X237" s="35">
        <v>14.0</v>
      </c>
      <c r="Y237" s="72">
        <v>0.0108</v>
      </c>
      <c r="Z237" s="35">
        <v>0.66</v>
      </c>
      <c r="AA237" s="35" t="s">
        <v>809</v>
      </c>
      <c r="AB237" s="35" t="s">
        <v>1023</v>
      </c>
      <c r="AC237" s="35">
        <v>17.18</v>
      </c>
      <c r="AD237" s="78">
        <v>39210.0</v>
      </c>
      <c r="AE237" s="35">
        <v>18.16</v>
      </c>
      <c r="AF237" s="35">
        <v>4.5</v>
      </c>
      <c r="AG237" s="78">
        <v>45834.0</v>
      </c>
      <c r="AH237" s="35">
        <v>0.2016</v>
      </c>
      <c r="AI237" s="35" t="s">
        <v>91</v>
      </c>
      <c r="AJ237" s="35" t="s">
        <v>92</v>
      </c>
      <c r="AK237" s="35" t="s">
        <v>1011</v>
      </c>
      <c r="AL237" s="35">
        <v>3080.0</v>
      </c>
      <c r="AM237" s="35" t="s">
        <v>94</v>
      </c>
      <c r="AN237" s="35" t="s">
        <v>94</v>
      </c>
      <c r="AO237" s="35" t="s">
        <v>94</v>
      </c>
      <c r="AP237" s="35" t="s">
        <v>94</v>
      </c>
      <c r="AQ237" s="35" t="s">
        <v>94</v>
      </c>
      <c r="AR237" s="35" t="s">
        <v>94</v>
      </c>
      <c r="AS237" s="35" t="s">
        <v>94</v>
      </c>
      <c r="AT237" s="89" t="s">
        <v>1024</v>
      </c>
      <c r="AU237" s="35" t="s">
        <v>1013</v>
      </c>
      <c r="AV237" s="35" t="s">
        <v>824</v>
      </c>
      <c r="AW237" s="35" t="s">
        <v>1014</v>
      </c>
      <c r="AX237" s="91"/>
    </row>
    <row r="238">
      <c r="A238" s="35">
        <v>234.0</v>
      </c>
      <c r="B238" s="66" t="s">
        <v>1025</v>
      </c>
      <c r="C238" s="81" t="str">
        <f t="shared" si="5"/>
        <v>View</v>
      </c>
      <c r="D238" s="35" t="s">
        <v>1026</v>
      </c>
      <c r="E238" s="70">
        <v>0.4329</v>
      </c>
      <c r="F238" s="84" t="str">
        <f t="shared" si="6"/>
        <v>Utilities</v>
      </c>
      <c r="G238" s="72">
        <v>0.0072</v>
      </c>
      <c r="H238" s="73">
        <v>0.1132</v>
      </c>
      <c r="I238" s="73">
        <v>0.0954</v>
      </c>
      <c r="J238" s="73">
        <v>0.2006</v>
      </c>
      <c r="K238" s="73">
        <v>0.4038</v>
      </c>
      <c r="L238" s="73">
        <v>0.2042</v>
      </c>
      <c r="M238" s="73">
        <v>0.9243</v>
      </c>
      <c r="N238" s="74">
        <v>0.662</v>
      </c>
      <c r="O238" s="73">
        <v>0.2118</v>
      </c>
      <c r="P238" s="74">
        <v>4.39</v>
      </c>
      <c r="Q238" s="75">
        <v>104.989986</v>
      </c>
      <c r="R238" s="77">
        <v>28.0</v>
      </c>
      <c r="S238" s="75">
        <v>1355.548664</v>
      </c>
      <c r="T238" s="72">
        <v>0.0</v>
      </c>
      <c r="U238" s="72">
        <v>0.0183</v>
      </c>
      <c r="V238" s="35" t="s">
        <v>107</v>
      </c>
      <c r="W238" s="35">
        <v>44.0</v>
      </c>
      <c r="X238" s="35">
        <v>15.0</v>
      </c>
      <c r="Y238" s="72">
        <v>0.011</v>
      </c>
      <c r="Z238" s="35">
        <v>0.61</v>
      </c>
      <c r="AA238" s="35" t="s">
        <v>809</v>
      </c>
      <c r="AB238" s="35" t="s">
        <v>90</v>
      </c>
      <c r="AC238" s="35">
        <v>22.62</v>
      </c>
      <c r="AD238" s="78">
        <v>35311.0</v>
      </c>
      <c r="AE238" s="35">
        <v>0.57</v>
      </c>
      <c r="AF238" s="35">
        <v>0.57</v>
      </c>
      <c r="AG238" s="78">
        <v>45849.0</v>
      </c>
      <c r="AH238" s="35">
        <v>0.176</v>
      </c>
      <c r="AI238" s="35" t="s">
        <v>91</v>
      </c>
      <c r="AJ238" s="35"/>
      <c r="AK238" s="35" t="s">
        <v>1011</v>
      </c>
      <c r="AL238" s="35">
        <v>3080.0</v>
      </c>
      <c r="AM238" s="35" t="s">
        <v>94</v>
      </c>
      <c r="AN238" s="35" t="s">
        <v>94</v>
      </c>
      <c r="AO238" s="35" t="s">
        <v>94</v>
      </c>
      <c r="AP238" s="35" t="s">
        <v>94</v>
      </c>
      <c r="AQ238" s="35" t="s">
        <v>94</v>
      </c>
      <c r="AR238" s="35" t="s">
        <v>94</v>
      </c>
      <c r="AS238" s="35" t="s">
        <v>94</v>
      </c>
      <c r="AT238" s="89" t="s">
        <v>1027</v>
      </c>
      <c r="AU238" s="35" t="s">
        <v>1013</v>
      </c>
      <c r="AV238" s="35" t="s">
        <v>824</v>
      </c>
      <c r="AW238" s="35" t="s">
        <v>1014</v>
      </c>
      <c r="AX238" s="91"/>
    </row>
    <row r="239">
      <c r="A239" s="35">
        <v>235.0</v>
      </c>
      <c r="B239" s="66" t="s">
        <v>1028</v>
      </c>
      <c r="C239" s="81" t="str">
        <f t="shared" si="5"/>
        <v>View</v>
      </c>
      <c r="D239" s="35" t="s">
        <v>1029</v>
      </c>
      <c r="E239" s="70">
        <v>0.3561</v>
      </c>
      <c r="F239" s="84" t="str">
        <f t="shared" si="6"/>
        <v>Utilities</v>
      </c>
      <c r="G239" s="72">
        <v>0.004</v>
      </c>
      <c r="H239" s="73">
        <v>0.1607</v>
      </c>
      <c r="I239" s="73">
        <v>0.1414</v>
      </c>
      <c r="J239" s="73">
        <v>0.2228</v>
      </c>
      <c r="K239" s="73">
        <v>0.3594</v>
      </c>
      <c r="L239" s="73">
        <v>0.2186</v>
      </c>
      <c r="M239" s="73">
        <v>0.7657</v>
      </c>
      <c r="N239" s="74">
        <v>0.5488</v>
      </c>
      <c r="O239" s="73">
        <v>0.2186</v>
      </c>
      <c r="P239" s="74">
        <v>3.47</v>
      </c>
      <c r="Q239" s="75">
        <v>32.200133</v>
      </c>
      <c r="R239" s="77">
        <v>34.0</v>
      </c>
      <c r="S239" s="75">
        <v>453.112772</v>
      </c>
      <c r="T239" s="72">
        <v>0.0273</v>
      </c>
      <c r="U239" s="72">
        <v>0.0239</v>
      </c>
      <c r="V239" s="35" t="s">
        <v>107</v>
      </c>
      <c r="W239" s="35">
        <v>17.0</v>
      </c>
      <c r="X239" s="35">
        <v>22.0</v>
      </c>
      <c r="Y239" s="72">
        <v>0.0109</v>
      </c>
      <c r="Z239" s="35">
        <v>0.58</v>
      </c>
      <c r="AA239" s="35" t="s">
        <v>809</v>
      </c>
      <c r="AB239" s="35" t="s">
        <v>90</v>
      </c>
      <c r="AC239" s="35">
        <v>18.33</v>
      </c>
      <c r="AD239" s="78">
        <v>39022.0</v>
      </c>
      <c r="AE239" s="35">
        <v>7.23</v>
      </c>
      <c r="AF239" s="35">
        <v>4.84</v>
      </c>
      <c r="AG239" s="78">
        <v>45831.0</v>
      </c>
      <c r="AH239" s="35">
        <v>0.4613</v>
      </c>
      <c r="AI239" s="35" t="s">
        <v>91</v>
      </c>
      <c r="AJ239" s="35" t="s">
        <v>92</v>
      </c>
      <c r="AK239" s="35" t="s">
        <v>1011</v>
      </c>
      <c r="AL239" s="35">
        <v>3080.0</v>
      </c>
      <c r="AM239" s="35" t="s">
        <v>94</v>
      </c>
      <c r="AN239" s="35" t="s">
        <v>94</v>
      </c>
      <c r="AO239" s="35" t="s">
        <v>94</v>
      </c>
      <c r="AP239" s="35" t="s">
        <v>94</v>
      </c>
      <c r="AQ239" s="35" t="s">
        <v>94</v>
      </c>
      <c r="AR239" s="35" t="s">
        <v>94</v>
      </c>
      <c r="AS239" s="35" t="s">
        <v>94</v>
      </c>
      <c r="AT239" s="89" t="s">
        <v>1030</v>
      </c>
      <c r="AU239" s="35" t="s">
        <v>1013</v>
      </c>
      <c r="AV239" s="35" t="s">
        <v>824</v>
      </c>
      <c r="AW239" s="35" t="s">
        <v>1014</v>
      </c>
      <c r="AX239" s="91"/>
    </row>
    <row r="240">
      <c r="A240" s="35">
        <v>236.0</v>
      </c>
      <c r="B240" s="66" t="s">
        <v>1011</v>
      </c>
      <c r="C240" s="81" t="str">
        <f t="shared" si="5"/>
        <v>View</v>
      </c>
      <c r="D240" s="35" t="s">
        <v>1031</v>
      </c>
      <c r="E240" s="70">
        <v>0.2084</v>
      </c>
      <c r="F240" s="84" t="str">
        <f t="shared" si="6"/>
        <v>Utilities</v>
      </c>
      <c r="G240" s="72">
        <v>8.0E-4</v>
      </c>
      <c r="H240" s="73">
        <v>0.1495</v>
      </c>
      <c r="I240" s="73">
        <v>0.1171</v>
      </c>
      <c r="J240" s="73">
        <v>0.1918</v>
      </c>
      <c r="K240" s="73">
        <v>0.2715</v>
      </c>
      <c r="L240" s="73">
        <v>0.2526</v>
      </c>
      <c r="M240" s="73">
        <v>0.6464</v>
      </c>
      <c r="N240" s="74">
        <v>0.4433</v>
      </c>
      <c r="O240" s="73">
        <v>0.2526</v>
      </c>
      <c r="P240" s="74">
        <v>2.55</v>
      </c>
      <c r="Q240" s="75">
        <v>1656.783925</v>
      </c>
      <c r="R240" s="77">
        <v>34.0</v>
      </c>
      <c r="S240" s="75">
        <v>21020.89048</v>
      </c>
      <c r="T240" s="72">
        <v>0.0279</v>
      </c>
      <c r="U240" s="72">
        <v>0.0266</v>
      </c>
      <c r="V240" s="35" t="s">
        <v>145</v>
      </c>
      <c r="W240" s="35">
        <v>64.0</v>
      </c>
      <c r="X240" s="35">
        <v>66.0</v>
      </c>
      <c r="Y240" s="72">
        <v>0.0112</v>
      </c>
      <c r="Z240" s="35">
        <v>0.56</v>
      </c>
      <c r="AA240" s="35" t="s">
        <v>809</v>
      </c>
      <c r="AB240" s="35" t="s">
        <v>90</v>
      </c>
      <c r="AC240" s="35">
        <v>20.95</v>
      </c>
      <c r="AD240" s="78">
        <v>36145.0</v>
      </c>
      <c r="AE240" s="35">
        <v>10.42</v>
      </c>
      <c r="AF240" s="35">
        <v>1.11</v>
      </c>
      <c r="AG240" s="78">
        <v>45831.0</v>
      </c>
      <c r="AH240" s="35">
        <v>0.5574</v>
      </c>
      <c r="AI240" s="35" t="s">
        <v>91</v>
      </c>
      <c r="AJ240" s="35" t="s">
        <v>92</v>
      </c>
      <c r="AK240" s="35" t="s">
        <v>1011</v>
      </c>
      <c r="AL240" s="35">
        <v>3080.0</v>
      </c>
      <c r="AM240" s="35" t="s">
        <v>94</v>
      </c>
      <c r="AN240" s="35" t="s">
        <v>94</v>
      </c>
      <c r="AO240" s="35" t="s">
        <v>94</v>
      </c>
      <c r="AP240" s="35" t="s">
        <v>94</v>
      </c>
      <c r="AQ240" s="35" t="s">
        <v>94</v>
      </c>
      <c r="AR240" s="35" t="s">
        <v>94</v>
      </c>
      <c r="AS240" s="35" t="s">
        <v>94</v>
      </c>
      <c r="AT240" s="89" t="s">
        <v>1032</v>
      </c>
      <c r="AU240" s="35" t="s">
        <v>1013</v>
      </c>
      <c r="AV240" s="35" t="s">
        <v>824</v>
      </c>
      <c r="AW240" s="35" t="s">
        <v>1014</v>
      </c>
      <c r="AX240" s="91"/>
    </row>
    <row r="241">
      <c r="A241" s="35">
        <v>237.0</v>
      </c>
      <c r="B241" s="66" t="s">
        <v>1033</v>
      </c>
      <c r="C241" s="81" t="str">
        <f t="shared" si="5"/>
        <v>View</v>
      </c>
      <c r="D241" s="35" t="s">
        <v>1034</v>
      </c>
      <c r="E241" s="70">
        <v>0.2383</v>
      </c>
      <c r="F241" s="84" t="str">
        <f t="shared" si="6"/>
        <v>Real Estate</v>
      </c>
      <c r="G241" s="72">
        <v>0.0105</v>
      </c>
      <c r="H241" s="73">
        <v>0.013</v>
      </c>
      <c r="I241" s="73">
        <v>-0.0095</v>
      </c>
      <c r="J241" s="73">
        <v>0.0718</v>
      </c>
      <c r="K241" s="73">
        <v>0.3088</v>
      </c>
      <c r="L241" s="73">
        <v>0.3392</v>
      </c>
      <c r="M241" s="73">
        <v>0.6287</v>
      </c>
      <c r="N241" s="74">
        <v>0.3832</v>
      </c>
      <c r="O241" s="73">
        <v>0.3392</v>
      </c>
      <c r="P241" s="74">
        <v>1.89</v>
      </c>
      <c r="Q241" s="75">
        <v>-8.751204</v>
      </c>
      <c r="R241" s="77">
        <v>42.0</v>
      </c>
      <c r="S241" s="75">
        <v>2224.25083</v>
      </c>
      <c r="T241" s="72">
        <v>0.0</v>
      </c>
      <c r="U241" s="72">
        <v>0.0038</v>
      </c>
      <c r="V241" s="35" t="s">
        <v>107</v>
      </c>
      <c r="W241" s="35">
        <v>5.0</v>
      </c>
      <c r="X241" s="35">
        <v>1.0</v>
      </c>
      <c r="Y241" s="72">
        <v>0.0129</v>
      </c>
      <c r="Z241" s="35">
        <v>1.19</v>
      </c>
      <c r="AA241" s="35" t="s">
        <v>809</v>
      </c>
      <c r="AB241" s="35" t="s">
        <v>90</v>
      </c>
      <c r="AC241" s="35">
        <v>25.8</v>
      </c>
      <c r="AD241" s="78">
        <v>40178.0</v>
      </c>
      <c r="AE241" s="35">
        <v>15.51</v>
      </c>
      <c r="AF241" s="35">
        <v>15.51</v>
      </c>
      <c r="AG241" s="78">
        <v>45643.0</v>
      </c>
      <c r="AH241" s="35">
        <v>0.1013</v>
      </c>
      <c r="AI241" s="35" t="s">
        <v>121</v>
      </c>
      <c r="AJ241" s="35"/>
      <c r="AK241" s="35" t="s">
        <v>1035</v>
      </c>
      <c r="AL241" s="35">
        <v>3090.0</v>
      </c>
      <c r="AM241" s="35" t="s">
        <v>94</v>
      </c>
      <c r="AN241" s="35" t="s">
        <v>94</v>
      </c>
      <c r="AO241" s="35" t="s">
        <v>94</v>
      </c>
      <c r="AP241" s="35" t="s">
        <v>94</v>
      </c>
      <c r="AQ241" s="35" t="s">
        <v>94</v>
      </c>
      <c r="AR241" s="35" t="s">
        <v>94</v>
      </c>
      <c r="AS241" s="35" t="s">
        <v>94</v>
      </c>
      <c r="AT241" s="89" t="s">
        <v>1036</v>
      </c>
      <c r="AU241" s="35" t="s">
        <v>1037</v>
      </c>
      <c r="AV241" s="35" t="s">
        <v>824</v>
      </c>
      <c r="AW241" s="35" t="s">
        <v>1038</v>
      </c>
      <c r="AX241" s="91"/>
    </row>
    <row r="242">
      <c r="A242" s="35">
        <v>238.0</v>
      </c>
      <c r="B242" s="66" t="s">
        <v>1039</v>
      </c>
      <c r="C242" s="81" t="str">
        <f t="shared" si="5"/>
        <v>View</v>
      </c>
      <c r="D242" s="35" t="s">
        <v>1040</v>
      </c>
      <c r="E242" s="70">
        <v>-0.0024</v>
      </c>
      <c r="F242" s="84" t="str">
        <f t="shared" si="6"/>
        <v>Real Estate</v>
      </c>
      <c r="G242" s="72">
        <v>0.008</v>
      </c>
      <c r="H242" s="73">
        <v>-0.0102</v>
      </c>
      <c r="I242" s="73">
        <v>-0.0149</v>
      </c>
      <c r="J242" s="73">
        <v>0.1003</v>
      </c>
      <c r="K242" s="73">
        <v>0.1502</v>
      </c>
      <c r="L242" s="73">
        <v>0.3285</v>
      </c>
      <c r="M242" s="73">
        <v>0.4839</v>
      </c>
      <c r="N242" s="74">
        <v>0.3134</v>
      </c>
      <c r="O242" s="73">
        <v>0.3285</v>
      </c>
      <c r="P242" s="74">
        <v>1.5</v>
      </c>
      <c r="Q242" s="75">
        <v>31.559273</v>
      </c>
      <c r="R242" s="77">
        <v>38.0</v>
      </c>
      <c r="S242" s="75">
        <v>240.741327</v>
      </c>
      <c r="T242" s="72">
        <v>0.0</v>
      </c>
      <c r="U242" s="72">
        <v>0.0162</v>
      </c>
      <c r="V242" s="35" t="s">
        <v>107</v>
      </c>
      <c r="W242" s="35">
        <v>1.0</v>
      </c>
      <c r="X242" s="35">
        <v>6.0</v>
      </c>
      <c r="Y242" s="72">
        <v>0.0118</v>
      </c>
      <c r="Z242" s="35">
        <v>0.99</v>
      </c>
      <c r="AA242" s="35" t="s">
        <v>809</v>
      </c>
      <c r="AB242" s="35" t="s">
        <v>1041</v>
      </c>
      <c r="AC242" s="35">
        <v>33.74</v>
      </c>
      <c r="AD242" s="78">
        <v>43098.0</v>
      </c>
      <c r="AE242" s="35">
        <v>7.51</v>
      </c>
      <c r="AF242" s="35">
        <v>7.51</v>
      </c>
      <c r="AG242" s="78">
        <v>45832.0</v>
      </c>
      <c r="AH242" s="35">
        <v>0.0934</v>
      </c>
      <c r="AI242" s="35" t="s">
        <v>91</v>
      </c>
      <c r="AJ242" s="35"/>
      <c r="AK242" s="35" t="s">
        <v>1035</v>
      </c>
      <c r="AL242" s="35">
        <v>3090.0</v>
      </c>
      <c r="AM242" s="35" t="s">
        <v>94</v>
      </c>
      <c r="AN242" s="35" t="s">
        <v>94</v>
      </c>
      <c r="AO242" s="35" t="s">
        <v>94</v>
      </c>
      <c r="AP242" s="35" t="s">
        <v>94</v>
      </c>
      <c r="AQ242" s="35" t="s">
        <v>94</v>
      </c>
      <c r="AR242" s="35" t="s">
        <v>94</v>
      </c>
      <c r="AS242" s="35" t="s">
        <v>94</v>
      </c>
      <c r="AT242" s="89" t="s">
        <v>1042</v>
      </c>
      <c r="AU242" s="35" t="s">
        <v>1037</v>
      </c>
      <c r="AV242" s="35" t="s">
        <v>824</v>
      </c>
      <c r="AW242" s="35" t="s">
        <v>1038</v>
      </c>
      <c r="AX242" s="91"/>
    </row>
    <row r="243">
      <c r="A243" s="35">
        <v>239.0</v>
      </c>
      <c r="B243" s="66" t="s">
        <v>1043</v>
      </c>
      <c r="C243" s="81" t="str">
        <f t="shared" si="5"/>
        <v>View</v>
      </c>
      <c r="D243" s="35" t="s">
        <v>1044</v>
      </c>
      <c r="E243" s="70">
        <v>-0.1448</v>
      </c>
      <c r="F243" s="84" t="str">
        <f t="shared" si="6"/>
        <v>Real Estate</v>
      </c>
      <c r="G243" s="72">
        <v>8.0E-4</v>
      </c>
      <c r="H243" s="73">
        <v>-0.0167</v>
      </c>
      <c r="I243" s="73">
        <v>-0.0257</v>
      </c>
      <c r="J243" s="73">
        <v>-0.0031</v>
      </c>
      <c r="K243" s="73">
        <v>0.0639</v>
      </c>
      <c r="L243" s="73">
        <v>0.31</v>
      </c>
      <c r="M243" s="73">
        <v>0.4281</v>
      </c>
      <c r="N243" s="74">
        <v>0.2476</v>
      </c>
      <c r="O243" s="73">
        <v>0.31</v>
      </c>
      <c r="P243" s="74">
        <v>1.4</v>
      </c>
      <c r="Q243" s="75">
        <v>170.343286</v>
      </c>
      <c r="R243" s="77">
        <v>139.0</v>
      </c>
      <c r="S243" s="75">
        <v>2914.753745</v>
      </c>
      <c r="T243" s="72">
        <v>0.0322</v>
      </c>
      <c r="U243" s="72">
        <v>0.0304</v>
      </c>
      <c r="V243" s="35" t="s">
        <v>107</v>
      </c>
      <c r="W243" s="35">
        <v>46.0</v>
      </c>
      <c r="X243" s="35">
        <v>16.0</v>
      </c>
      <c r="Y243" s="72">
        <v>0.0123</v>
      </c>
      <c r="Z243" s="35">
        <v>1.03</v>
      </c>
      <c r="AA243" s="35" t="s">
        <v>809</v>
      </c>
      <c r="AB243" s="35" t="s">
        <v>219</v>
      </c>
      <c r="AC243" s="35">
        <v>32.01</v>
      </c>
      <c r="AD243" s="78">
        <v>39203.0</v>
      </c>
      <c r="AE243" s="35">
        <v>12.84</v>
      </c>
      <c r="AF243" s="35">
        <v>0.25</v>
      </c>
      <c r="AG243" s="78">
        <v>45824.0</v>
      </c>
      <c r="AH243" s="35">
        <v>0.3781</v>
      </c>
      <c r="AI243" s="35" t="s">
        <v>91</v>
      </c>
      <c r="AJ243" s="35" t="s">
        <v>92</v>
      </c>
      <c r="AK243" s="35" t="s">
        <v>1035</v>
      </c>
      <c r="AL243" s="35">
        <v>3090.0</v>
      </c>
      <c r="AM243" s="35" t="s">
        <v>94</v>
      </c>
      <c r="AN243" s="35" t="s">
        <v>94</v>
      </c>
      <c r="AO243" s="35" t="s">
        <v>94</v>
      </c>
      <c r="AP243" s="35" t="s">
        <v>94</v>
      </c>
      <c r="AQ243" s="35" t="s">
        <v>94</v>
      </c>
      <c r="AR243" s="35" t="s">
        <v>94</v>
      </c>
      <c r="AS243" s="35" t="s">
        <v>94</v>
      </c>
      <c r="AT243" s="89" t="s">
        <v>1045</v>
      </c>
      <c r="AU243" s="35" t="s">
        <v>1037</v>
      </c>
      <c r="AV243" s="35" t="s">
        <v>824</v>
      </c>
      <c r="AW243" s="35" t="s">
        <v>1038</v>
      </c>
      <c r="AX243" s="91"/>
    </row>
    <row r="244">
      <c r="A244" s="35">
        <v>240.0</v>
      </c>
      <c r="B244" s="66" t="s">
        <v>1046</v>
      </c>
      <c r="C244" s="81" t="str">
        <f t="shared" si="5"/>
        <v>View</v>
      </c>
      <c r="D244" s="35" t="s">
        <v>1047</v>
      </c>
      <c r="E244" s="70">
        <v>-0.1459</v>
      </c>
      <c r="F244" s="84" t="str">
        <f t="shared" si="6"/>
        <v>Real Estate</v>
      </c>
      <c r="G244" s="72">
        <v>0.0079</v>
      </c>
      <c r="H244" s="73">
        <v>-0.0197</v>
      </c>
      <c r="I244" s="73">
        <v>-0.0249</v>
      </c>
      <c r="J244" s="73">
        <v>0.008</v>
      </c>
      <c r="K244" s="73">
        <v>0.0667</v>
      </c>
      <c r="L244" s="73">
        <v>0.3278</v>
      </c>
      <c r="M244" s="73">
        <v>0.4518</v>
      </c>
      <c r="N244" s="74">
        <v>0.2657</v>
      </c>
      <c r="O244" s="73">
        <v>0.3278</v>
      </c>
      <c r="P244" s="74">
        <v>1.4</v>
      </c>
      <c r="Q244" s="75">
        <v>-9.238376</v>
      </c>
      <c r="R244" s="77">
        <v>34.0</v>
      </c>
      <c r="S244" s="75">
        <v>351.513203</v>
      </c>
      <c r="T244" s="72">
        <v>0.03</v>
      </c>
      <c r="U244" s="72">
        <v>0.0265</v>
      </c>
      <c r="V244" s="35" t="s">
        <v>107</v>
      </c>
      <c r="W244" s="35">
        <v>30.0</v>
      </c>
      <c r="X244" s="35">
        <v>13.0</v>
      </c>
      <c r="Y244" s="72">
        <v>0.0122</v>
      </c>
      <c r="Z244" s="35">
        <v>1.03</v>
      </c>
      <c r="AA244" s="35" t="s">
        <v>809</v>
      </c>
      <c r="AB244" s="35" t="s">
        <v>1048</v>
      </c>
      <c r="AC244" s="35">
        <v>33.1</v>
      </c>
      <c r="AD244" s="78">
        <v>41955.0</v>
      </c>
      <c r="AE244" s="35">
        <v>26.52</v>
      </c>
      <c r="AF244" s="35">
        <v>17.88</v>
      </c>
      <c r="AG244" s="78">
        <v>45826.0</v>
      </c>
      <c r="AH244" s="35">
        <v>0.111</v>
      </c>
      <c r="AI244" s="35" t="s">
        <v>91</v>
      </c>
      <c r="AJ244" s="35"/>
      <c r="AK244" s="35" t="s">
        <v>1035</v>
      </c>
      <c r="AL244" s="35">
        <v>3090.0</v>
      </c>
      <c r="AM244" s="35" t="s">
        <v>94</v>
      </c>
      <c r="AN244" s="35" t="s">
        <v>94</v>
      </c>
      <c r="AO244" s="35" t="s">
        <v>94</v>
      </c>
      <c r="AP244" s="35" t="s">
        <v>94</v>
      </c>
      <c r="AQ244" s="35" t="s">
        <v>94</v>
      </c>
      <c r="AR244" s="35" t="s">
        <v>94</v>
      </c>
      <c r="AS244" s="35" t="s">
        <v>94</v>
      </c>
      <c r="AT244" s="89" t="s">
        <v>1049</v>
      </c>
      <c r="AU244" s="35" t="s">
        <v>1037</v>
      </c>
      <c r="AV244" s="35" t="s">
        <v>824</v>
      </c>
      <c r="AW244" s="35" t="s">
        <v>1038</v>
      </c>
      <c r="AX244" s="91"/>
    </row>
    <row r="245">
      <c r="A245" s="35">
        <v>241.0</v>
      </c>
      <c r="B245" s="66" t="s">
        <v>1050</v>
      </c>
      <c r="C245" s="81" t="str">
        <f t="shared" si="5"/>
        <v>View</v>
      </c>
      <c r="D245" s="35" t="s">
        <v>1051</v>
      </c>
      <c r="E245" s="70">
        <v>-0.1494</v>
      </c>
      <c r="F245" s="84" t="str">
        <f t="shared" si="6"/>
        <v>Real Estate</v>
      </c>
      <c r="G245" s="72">
        <v>0.005</v>
      </c>
      <c r="H245" s="73">
        <v>0.0045</v>
      </c>
      <c r="I245" s="73">
        <v>0.0041</v>
      </c>
      <c r="J245" s="73">
        <v>0.0047</v>
      </c>
      <c r="K245" s="73">
        <v>0.0688</v>
      </c>
      <c r="L245" s="73">
        <v>0.2382</v>
      </c>
      <c r="M245" s="73" t="s">
        <v>94</v>
      </c>
      <c r="N245" s="74" t="s">
        <v>94</v>
      </c>
      <c r="O245" s="73" t="s">
        <v>94</v>
      </c>
      <c r="P245" s="74" t="s">
        <v>94</v>
      </c>
      <c r="Q245" s="75">
        <v>60.901083</v>
      </c>
      <c r="R245" s="77">
        <v>36.0</v>
      </c>
      <c r="S245" s="75">
        <v>450.92958</v>
      </c>
      <c r="T245" s="72">
        <v>0.0299</v>
      </c>
      <c r="U245" s="72">
        <v>0.024</v>
      </c>
      <c r="V245" s="35" t="s">
        <v>107</v>
      </c>
      <c r="W245" s="35">
        <v>35.0</v>
      </c>
      <c r="X245" s="35">
        <v>13.0</v>
      </c>
      <c r="Y245" s="72">
        <v>0.0118</v>
      </c>
      <c r="Z245" s="35" t="s">
        <v>94</v>
      </c>
      <c r="AA245" s="35" t="s">
        <v>809</v>
      </c>
      <c r="AB245" s="35" t="s">
        <v>90</v>
      </c>
      <c r="AC245" s="35">
        <v>36.94</v>
      </c>
      <c r="AD245" s="78">
        <v>35795.0</v>
      </c>
      <c r="AE245" s="35">
        <v>15.85</v>
      </c>
      <c r="AF245" s="35">
        <v>1.67</v>
      </c>
      <c r="AG245" s="78">
        <v>45832.0</v>
      </c>
      <c r="AH245" s="35">
        <v>0.2854</v>
      </c>
      <c r="AI245" s="35" t="s">
        <v>91</v>
      </c>
      <c r="AJ245" s="35" t="s">
        <v>92</v>
      </c>
      <c r="AK245" s="35" t="s">
        <v>1035</v>
      </c>
      <c r="AL245" s="35">
        <v>3090.0</v>
      </c>
      <c r="AM245" s="35" t="s">
        <v>94</v>
      </c>
      <c r="AN245" s="35" t="s">
        <v>94</v>
      </c>
      <c r="AO245" s="35" t="s">
        <v>94</v>
      </c>
      <c r="AP245" s="35" t="s">
        <v>94</v>
      </c>
      <c r="AQ245" s="35" t="s">
        <v>94</v>
      </c>
      <c r="AR245" s="35" t="s">
        <v>94</v>
      </c>
      <c r="AS245" s="35" t="s">
        <v>94</v>
      </c>
      <c r="AT245" s="89" t="s">
        <v>1052</v>
      </c>
      <c r="AU245" s="35" t="s">
        <v>1037</v>
      </c>
      <c r="AV245" s="35" t="s">
        <v>824</v>
      </c>
      <c r="AW245" s="35" t="s">
        <v>1038</v>
      </c>
      <c r="AX245" s="91"/>
    </row>
    <row r="246">
      <c r="A246" s="35">
        <v>242.0</v>
      </c>
      <c r="B246" s="66" t="s">
        <v>1053</v>
      </c>
      <c r="C246" s="81" t="str">
        <f t="shared" si="5"/>
        <v>View</v>
      </c>
      <c r="D246" s="35" t="s">
        <v>1054</v>
      </c>
      <c r="E246" s="70">
        <v>-0.152</v>
      </c>
      <c r="F246" s="84" t="str">
        <f t="shared" si="6"/>
        <v>Real Estate</v>
      </c>
      <c r="G246" s="72">
        <v>0.0011</v>
      </c>
      <c r="H246" s="73">
        <v>-0.0176</v>
      </c>
      <c r="I246" s="73">
        <v>-0.0272</v>
      </c>
      <c r="J246" s="73">
        <v>-0.0061</v>
      </c>
      <c r="K246" s="73">
        <v>0.0611</v>
      </c>
      <c r="L246" s="73">
        <v>0.3114</v>
      </c>
      <c r="M246" s="73">
        <v>0.4189</v>
      </c>
      <c r="N246" s="74">
        <v>0.2409</v>
      </c>
      <c r="O246" s="73">
        <v>0.3114</v>
      </c>
      <c r="P246" s="74">
        <v>1.37</v>
      </c>
      <c r="Q246" s="75">
        <v>6.937639</v>
      </c>
      <c r="R246" s="77">
        <v>119.0</v>
      </c>
      <c r="S246" s="75">
        <v>895.961896</v>
      </c>
      <c r="T246" s="72">
        <v>0.0405</v>
      </c>
      <c r="U246" s="72">
        <v>0.0319</v>
      </c>
      <c r="V246" s="35" t="s">
        <v>107</v>
      </c>
      <c r="W246" s="35">
        <v>54.0</v>
      </c>
      <c r="X246" s="35">
        <v>17.0</v>
      </c>
      <c r="Y246" s="72">
        <v>0.0122</v>
      </c>
      <c r="Z246" s="35">
        <v>1.03</v>
      </c>
      <c r="AA246" s="35" t="s">
        <v>809</v>
      </c>
      <c r="AB246" s="35" t="s">
        <v>126</v>
      </c>
      <c r="AC246" s="35">
        <v>31.82</v>
      </c>
      <c r="AD246" s="78">
        <v>43266.0</v>
      </c>
      <c r="AE246" s="35">
        <v>7.05</v>
      </c>
      <c r="AF246" s="35">
        <v>0.33</v>
      </c>
      <c r="AG246" s="78">
        <v>45832.0</v>
      </c>
      <c r="AH246" s="35">
        <v>0.7414</v>
      </c>
      <c r="AI246" s="35" t="s">
        <v>91</v>
      </c>
      <c r="AJ246" s="35" t="s">
        <v>134</v>
      </c>
      <c r="AK246" s="35" t="s">
        <v>1035</v>
      </c>
      <c r="AL246" s="35">
        <v>3090.0</v>
      </c>
      <c r="AM246" s="35" t="s">
        <v>94</v>
      </c>
      <c r="AN246" s="35" t="s">
        <v>94</v>
      </c>
      <c r="AO246" s="35" t="s">
        <v>94</v>
      </c>
      <c r="AP246" s="35" t="s">
        <v>94</v>
      </c>
      <c r="AQ246" s="35" t="s">
        <v>94</v>
      </c>
      <c r="AR246" s="35" t="s">
        <v>94</v>
      </c>
      <c r="AS246" s="35" t="s">
        <v>94</v>
      </c>
      <c r="AT246" s="89" t="s">
        <v>1055</v>
      </c>
      <c r="AU246" s="35" t="s">
        <v>1037</v>
      </c>
      <c r="AV246" s="35" t="s">
        <v>824</v>
      </c>
      <c r="AW246" s="35" t="s">
        <v>1038</v>
      </c>
      <c r="AX246" s="91"/>
    </row>
    <row r="247">
      <c r="A247" s="35">
        <v>243.0</v>
      </c>
      <c r="B247" s="66" t="s">
        <v>1035</v>
      </c>
      <c r="C247" s="81" t="str">
        <f t="shared" si="5"/>
        <v>View</v>
      </c>
      <c r="D247" s="35" t="s">
        <v>1056</v>
      </c>
      <c r="E247" s="70">
        <v>-0.2031</v>
      </c>
      <c r="F247" s="84" t="str">
        <f t="shared" si="6"/>
        <v>Real Estate</v>
      </c>
      <c r="G247" s="72">
        <v>0.0013</v>
      </c>
      <c r="H247" s="73">
        <v>0.0185</v>
      </c>
      <c r="I247" s="73">
        <v>0.002</v>
      </c>
      <c r="J247" s="73">
        <v>0.0115</v>
      </c>
      <c r="K247" s="73">
        <v>0.0281</v>
      </c>
      <c r="L247" s="73">
        <v>0.345</v>
      </c>
      <c r="M247" s="73">
        <v>0.3211</v>
      </c>
      <c r="N247" s="74">
        <v>0.154</v>
      </c>
      <c r="O247" s="73">
        <v>0.345</v>
      </c>
      <c r="P247" s="74">
        <v>0.94</v>
      </c>
      <c r="Q247" s="75">
        <v>-1582.182831</v>
      </c>
      <c r="R247" s="77">
        <v>159.0</v>
      </c>
      <c r="S247" s="75">
        <v>33486.77204</v>
      </c>
      <c r="T247" s="72">
        <v>0.0283</v>
      </c>
      <c r="U247" s="72">
        <v>0.039</v>
      </c>
      <c r="V247" s="35" t="s">
        <v>145</v>
      </c>
      <c r="W247" s="35">
        <v>23.0</v>
      </c>
      <c r="X247" s="35">
        <v>42.0</v>
      </c>
      <c r="Y247" s="72">
        <v>0.0123</v>
      </c>
      <c r="Z247" s="35">
        <v>1.04</v>
      </c>
      <c r="AA247" s="35" t="s">
        <v>809</v>
      </c>
      <c r="AB247" s="35" t="s">
        <v>263</v>
      </c>
      <c r="AC247" s="35">
        <v>32.92</v>
      </c>
      <c r="AD247" s="78">
        <v>38253.0</v>
      </c>
      <c r="AE247" s="35">
        <v>29.15</v>
      </c>
      <c r="AF247" s="35">
        <v>0.36</v>
      </c>
      <c r="AG247" s="78">
        <v>45834.0</v>
      </c>
      <c r="AH247" s="35">
        <v>0.8678</v>
      </c>
      <c r="AI247" s="35" t="s">
        <v>91</v>
      </c>
      <c r="AJ247" s="35" t="s">
        <v>92</v>
      </c>
      <c r="AK247" s="35" t="s">
        <v>1035</v>
      </c>
      <c r="AL247" s="35">
        <v>3090.0</v>
      </c>
      <c r="AM247" s="35" t="s">
        <v>94</v>
      </c>
      <c r="AN247" s="35" t="s">
        <v>94</v>
      </c>
      <c r="AO247" s="35" t="s">
        <v>94</v>
      </c>
      <c r="AP247" s="35" t="s">
        <v>94</v>
      </c>
      <c r="AQ247" s="35" t="s">
        <v>94</v>
      </c>
      <c r="AR247" s="35" t="s">
        <v>94</v>
      </c>
      <c r="AS247" s="35" t="s">
        <v>94</v>
      </c>
      <c r="AT247" s="89" t="s">
        <v>1057</v>
      </c>
      <c r="AU247" s="35" t="s">
        <v>1037</v>
      </c>
      <c r="AV247" s="35" t="s">
        <v>824</v>
      </c>
      <c r="AW247" s="35" t="s">
        <v>1038</v>
      </c>
      <c r="AX247" s="91"/>
    </row>
    <row r="248">
      <c r="A248" s="35">
        <v>244.0</v>
      </c>
      <c r="B248" s="66" t="s">
        <v>1058</v>
      </c>
      <c r="C248" s="81" t="str">
        <f t="shared" si="5"/>
        <v>View</v>
      </c>
      <c r="D248" s="35" t="s">
        <v>1059</v>
      </c>
      <c r="E248" s="70">
        <v>0.2153</v>
      </c>
      <c r="F248" s="84" t="str">
        <f t="shared" si="6"/>
        <v>Global Real Estate</v>
      </c>
      <c r="G248" s="72">
        <v>0.0115</v>
      </c>
      <c r="H248" s="73">
        <v>0.0677</v>
      </c>
      <c r="I248" s="73">
        <v>0.0251</v>
      </c>
      <c r="J248" s="73">
        <v>0.1471</v>
      </c>
      <c r="K248" s="73">
        <v>0.3067</v>
      </c>
      <c r="L248" s="73">
        <v>0.3189</v>
      </c>
      <c r="M248" s="73">
        <v>0.6279</v>
      </c>
      <c r="N248" s="74">
        <v>0.3974</v>
      </c>
      <c r="O248" s="73">
        <v>0.3189</v>
      </c>
      <c r="P248" s="74">
        <v>1.92</v>
      </c>
      <c r="Q248" s="75">
        <v>14.352216</v>
      </c>
      <c r="R248" s="77">
        <v>38.0</v>
      </c>
      <c r="S248" s="75">
        <v>347.688057</v>
      </c>
      <c r="T248" s="72">
        <v>0.0</v>
      </c>
      <c r="U248" s="72">
        <v>0.0047</v>
      </c>
      <c r="V248" s="35" t="s">
        <v>107</v>
      </c>
      <c r="W248" s="35">
        <v>3.0</v>
      </c>
      <c r="X248" s="35">
        <v>1.0</v>
      </c>
      <c r="Y248" s="72">
        <v>0.0116</v>
      </c>
      <c r="Z248" s="35">
        <v>1.14</v>
      </c>
      <c r="AA248" s="35" t="s">
        <v>809</v>
      </c>
      <c r="AB248" s="35" t="s">
        <v>1060</v>
      </c>
      <c r="AC248" s="35">
        <v>17.2</v>
      </c>
      <c r="AD248" s="78">
        <v>36055.0</v>
      </c>
      <c r="AE248" s="35">
        <v>14.81</v>
      </c>
      <c r="AF248" s="35">
        <v>12.5</v>
      </c>
      <c r="AG248" s="78">
        <v>45637.0</v>
      </c>
      <c r="AH248" s="35">
        <v>1.5259</v>
      </c>
      <c r="AI248" s="35" t="s">
        <v>140</v>
      </c>
      <c r="AJ248" s="35"/>
      <c r="AK248" s="35" t="s">
        <v>1061</v>
      </c>
      <c r="AL248" s="35">
        <v>3100.0</v>
      </c>
      <c r="AM248" s="35" t="s">
        <v>94</v>
      </c>
      <c r="AN248" s="35" t="s">
        <v>94</v>
      </c>
      <c r="AO248" s="35" t="s">
        <v>94</v>
      </c>
      <c r="AP248" s="35" t="s">
        <v>94</v>
      </c>
      <c r="AQ248" s="35" t="s">
        <v>94</v>
      </c>
      <c r="AR248" s="35" t="s">
        <v>94</v>
      </c>
      <c r="AS248" s="35" t="s">
        <v>94</v>
      </c>
      <c r="AT248" s="89" t="s">
        <v>1062</v>
      </c>
      <c r="AU248" s="35" t="s">
        <v>1063</v>
      </c>
      <c r="AV248" s="35" t="s">
        <v>824</v>
      </c>
      <c r="AW248" s="35" t="s">
        <v>1064</v>
      </c>
      <c r="AX248" s="91"/>
    </row>
    <row r="249">
      <c r="A249" s="35">
        <v>245.0</v>
      </c>
      <c r="B249" s="66" t="s">
        <v>1061</v>
      </c>
      <c r="C249" s="81" t="str">
        <f t="shared" si="5"/>
        <v>View</v>
      </c>
      <c r="D249" s="35" t="s">
        <v>1065</v>
      </c>
      <c r="E249" s="70">
        <v>-0.1221</v>
      </c>
      <c r="F249" s="84" t="str">
        <f t="shared" si="6"/>
        <v>Global Real Estate</v>
      </c>
      <c r="G249" s="72">
        <v>0.0012</v>
      </c>
      <c r="H249" s="73">
        <v>0.1502</v>
      </c>
      <c r="I249" s="73">
        <v>0.1341</v>
      </c>
      <c r="J249" s="73">
        <v>0.1416</v>
      </c>
      <c r="K249" s="73">
        <v>0.0922</v>
      </c>
      <c r="L249" s="73">
        <v>0.3577</v>
      </c>
      <c r="M249" s="73">
        <v>0.1353</v>
      </c>
      <c r="N249" s="74">
        <v>-0.0283</v>
      </c>
      <c r="O249" s="73">
        <v>0.3577</v>
      </c>
      <c r="P249" s="74">
        <v>0.36</v>
      </c>
      <c r="Q249" s="75">
        <v>-38.181821</v>
      </c>
      <c r="R249" s="77">
        <v>723.0</v>
      </c>
      <c r="S249" s="75">
        <v>3404.126114</v>
      </c>
      <c r="T249" s="72">
        <v>0.0</v>
      </c>
      <c r="U249" s="72">
        <v>0.0448</v>
      </c>
      <c r="V249" s="35" t="s">
        <v>145</v>
      </c>
      <c r="W249" s="35">
        <v>4.0</v>
      </c>
      <c r="X249" s="35">
        <v>9.0</v>
      </c>
      <c r="Y249" s="72">
        <v>0.01</v>
      </c>
      <c r="Z249" s="35">
        <v>0.87</v>
      </c>
      <c r="AA249" s="35" t="s">
        <v>809</v>
      </c>
      <c r="AB249" s="35" t="s">
        <v>411</v>
      </c>
      <c r="AC249" s="35">
        <v>14.67</v>
      </c>
      <c r="AD249" s="78">
        <v>40483.0</v>
      </c>
      <c r="AE249" s="35">
        <v>9.84</v>
      </c>
      <c r="AF249" s="35">
        <v>0.36</v>
      </c>
      <c r="AG249" s="78">
        <v>45646.0</v>
      </c>
      <c r="AH249" s="35">
        <v>2.0404</v>
      </c>
      <c r="AI249" s="35" t="s">
        <v>140</v>
      </c>
      <c r="AJ249" s="35" t="s">
        <v>365</v>
      </c>
      <c r="AK249" s="35" t="s">
        <v>1061</v>
      </c>
      <c r="AL249" s="35">
        <v>3100.0</v>
      </c>
      <c r="AM249" s="35" t="s">
        <v>94</v>
      </c>
      <c r="AN249" s="35" t="s">
        <v>94</v>
      </c>
      <c r="AO249" s="35" t="s">
        <v>94</v>
      </c>
      <c r="AP249" s="35" t="s">
        <v>94</v>
      </c>
      <c r="AQ249" s="35" t="s">
        <v>94</v>
      </c>
      <c r="AR249" s="35" t="s">
        <v>94</v>
      </c>
      <c r="AS249" s="35" t="s">
        <v>94</v>
      </c>
      <c r="AT249" s="89" t="s">
        <v>1066</v>
      </c>
      <c r="AU249" s="35" t="s">
        <v>1063</v>
      </c>
      <c r="AV249" s="35" t="s">
        <v>824</v>
      </c>
      <c r="AW249" s="35" t="s">
        <v>1064</v>
      </c>
      <c r="AX249" s="91"/>
    </row>
    <row r="250">
      <c r="A250" s="35">
        <v>246.0</v>
      </c>
      <c r="B250" s="66" t="s">
        <v>1067</v>
      </c>
      <c r="C250" s="81" t="str">
        <f t="shared" si="5"/>
        <v>View</v>
      </c>
      <c r="D250" s="35" t="s">
        <v>1068</v>
      </c>
      <c r="E250" s="70">
        <v>-0.1234</v>
      </c>
      <c r="F250" s="84" t="str">
        <f t="shared" si="6"/>
        <v>Global Real Estate</v>
      </c>
      <c r="G250" s="72">
        <v>0.0045</v>
      </c>
      <c r="H250" s="73">
        <v>0.0309</v>
      </c>
      <c r="I250" s="73">
        <v>0.0204</v>
      </c>
      <c r="J250" s="73">
        <v>0.0254</v>
      </c>
      <c r="K250" s="73">
        <v>0.0768</v>
      </c>
      <c r="L250" s="73">
        <v>0.3506</v>
      </c>
      <c r="M250" s="73">
        <v>0.2583</v>
      </c>
      <c r="N250" s="74">
        <v>0.099</v>
      </c>
      <c r="O250" s="73">
        <v>0.3506</v>
      </c>
      <c r="P250" s="74">
        <v>0.74</v>
      </c>
      <c r="Q250" s="75">
        <v>-17.279094</v>
      </c>
      <c r="R250" s="77">
        <v>159.0</v>
      </c>
      <c r="S250" s="75">
        <v>411.88857</v>
      </c>
      <c r="T250" s="72">
        <v>0.0359</v>
      </c>
      <c r="U250" s="72">
        <v>0.0311</v>
      </c>
      <c r="V250" s="35" t="s">
        <v>107</v>
      </c>
      <c r="W250" s="35">
        <v>68.0</v>
      </c>
      <c r="X250" s="35">
        <v>7.0</v>
      </c>
      <c r="Y250" s="72">
        <v>0.0114</v>
      </c>
      <c r="Z250" s="35">
        <v>1.07</v>
      </c>
      <c r="AA250" s="35" t="s">
        <v>809</v>
      </c>
      <c r="AB250" s="35" t="s">
        <v>522</v>
      </c>
      <c r="AC250" s="35">
        <v>27.27</v>
      </c>
      <c r="AD250" s="78">
        <v>43039.0</v>
      </c>
      <c r="AE250" s="35">
        <v>7.67</v>
      </c>
      <c r="AF250" s="35">
        <v>5.67</v>
      </c>
      <c r="AG250" s="78">
        <v>45834.0</v>
      </c>
      <c r="AH250" s="35">
        <v>0.1051</v>
      </c>
      <c r="AI250" s="35" t="s">
        <v>91</v>
      </c>
      <c r="AJ250" s="35" t="s">
        <v>365</v>
      </c>
      <c r="AK250" s="35" t="s">
        <v>1061</v>
      </c>
      <c r="AL250" s="35">
        <v>3100.0</v>
      </c>
      <c r="AM250" s="35" t="s">
        <v>94</v>
      </c>
      <c r="AN250" s="35" t="s">
        <v>94</v>
      </c>
      <c r="AO250" s="35" t="s">
        <v>94</v>
      </c>
      <c r="AP250" s="35" t="s">
        <v>94</v>
      </c>
      <c r="AQ250" s="35" t="s">
        <v>94</v>
      </c>
      <c r="AR250" s="35" t="s">
        <v>94</v>
      </c>
      <c r="AS250" s="35" t="s">
        <v>94</v>
      </c>
      <c r="AT250" s="89" t="s">
        <v>1069</v>
      </c>
      <c r="AU250" s="35" t="s">
        <v>1063</v>
      </c>
      <c r="AV250" s="35" t="s">
        <v>824</v>
      </c>
      <c r="AW250" s="35" t="s">
        <v>1064</v>
      </c>
      <c r="AX250" s="91"/>
    </row>
    <row r="251">
      <c r="A251" s="35">
        <v>247.0</v>
      </c>
      <c r="B251" s="66" t="s">
        <v>1070</v>
      </c>
      <c r="C251" s="81" t="str">
        <f t="shared" si="5"/>
        <v>View</v>
      </c>
      <c r="D251" s="35" t="s">
        <v>1071</v>
      </c>
      <c r="E251" s="70">
        <v>-0.1241</v>
      </c>
      <c r="F251" s="84" t="str">
        <f t="shared" si="6"/>
        <v>Global Real Estate</v>
      </c>
      <c r="G251" s="72">
        <v>0.0092</v>
      </c>
      <c r="H251" s="73">
        <v>0.0147</v>
      </c>
      <c r="I251" s="73">
        <v>0.0031</v>
      </c>
      <c r="J251" s="73">
        <v>0.0205</v>
      </c>
      <c r="K251" s="73">
        <v>0.0819</v>
      </c>
      <c r="L251" s="73">
        <v>0.3371</v>
      </c>
      <c r="M251" s="73">
        <v>0.3115</v>
      </c>
      <c r="N251" s="74">
        <v>0.1621</v>
      </c>
      <c r="O251" s="73">
        <v>0.3371</v>
      </c>
      <c r="P251" s="74">
        <v>0.94</v>
      </c>
      <c r="Q251" s="75">
        <v>-7.532115</v>
      </c>
      <c r="R251" s="77">
        <v>73.0</v>
      </c>
      <c r="S251" s="75">
        <v>838.131209</v>
      </c>
      <c r="T251" s="72">
        <v>0.0206</v>
      </c>
      <c r="U251" s="72">
        <v>0.0232</v>
      </c>
      <c r="V251" s="35" t="s">
        <v>107</v>
      </c>
      <c r="W251" s="35">
        <v>68.0</v>
      </c>
      <c r="X251" s="35">
        <v>10.0</v>
      </c>
      <c r="Y251" s="72">
        <v>0.0108</v>
      </c>
      <c r="Z251" s="35">
        <v>0.94</v>
      </c>
      <c r="AA251" s="35" t="s">
        <v>809</v>
      </c>
      <c r="AB251" s="35" t="s">
        <v>1072</v>
      </c>
      <c r="AC251" s="35">
        <v>26.72</v>
      </c>
      <c r="AD251" s="78">
        <v>40662.0</v>
      </c>
      <c r="AE251" s="35">
        <v>14.18</v>
      </c>
      <c r="AF251" s="35">
        <v>4.5</v>
      </c>
      <c r="AG251" s="78">
        <v>45643.0</v>
      </c>
      <c r="AH251" s="35">
        <v>0.304</v>
      </c>
      <c r="AI251" s="35" t="s">
        <v>140</v>
      </c>
      <c r="AJ251" s="35"/>
      <c r="AK251" s="35" t="s">
        <v>1061</v>
      </c>
      <c r="AL251" s="35">
        <v>3100.0</v>
      </c>
      <c r="AM251" s="35" t="s">
        <v>94</v>
      </c>
      <c r="AN251" s="35" t="s">
        <v>94</v>
      </c>
      <c r="AO251" s="35" t="s">
        <v>94</v>
      </c>
      <c r="AP251" s="35" t="s">
        <v>94</v>
      </c>
      <c r="AQ251" s="35" t="s">
        <v>94</v>
      </c>
      <c r="AR251" s="35" t="s">
        <v>94</v>
      </c>
      <c r="AS251" s="35" t="s">
        <v>94</v>
      </c>
      <c r="AT251" s="89" t="s">
        <v>1073</v>
      </c>
      <c r="AU251" s="35" t="s">
        <v>1063</v>
      </c>
      <c r="AV251" s="35" t="s">
        <v>824</v>
      </c>
      <c r="AW251" s="35" t="s">
        <v>1064</v>
      </c>
      <c r="AX251" s="91"/>
    </row>
    <row r="252">
      <c r="A252" s="35">
        <v>248.0</v>
      </c>
      <c r="B252" s="66" t="s">
        <v>1074</v>
      </c>
      <c r="C252" s="81" t="str">
        <f t="shared" si="5"/>
        <v>View</v>
      </c>
      <c r="D252" s="35" t="s">
        <v>1075</v>
      </c>
      <c r="E252" s="70">
        <v>-0.1273</v>
      </c>
      <c r="F252" s="84" t="str">
        <f t="shared" si="6"/>
        <v>Global Real Estate</v>
      </c>
      <c r="G252" s="72">
        <v>0.0012</v>
      </c>
      <c r="H252" s="73">
        <v>0.1543</v>
      </c>
      <c r="I252" s="73">
        <v>0.1367</v>
      </c>
      <c r="J252" s="73">
        <v>0.1367</v>
      </c>
      <c r="K252" s="73">
        <v>0.0884</v>
      </c>
      <c r="L252" s="73">
        <v>0.355</v>
      </c>
      <c r="M252" s="73">
        <v>0.1306</v>
      </c>
      <c r="N252" s="74">
        <v>-0.0342</v>
      </c>
      <c r="O252" s="73">
        <v>0.355</v>
      </c>
      <c r="P252" s="74">
        <v>0.35</v>
      </c>
      <c r="Q252" s="75">
        <v>-38.181821</v>
      </c>
      <c r="R252" s="77">
        <v>723.0</v>
      </c>
      <c r="S252" s="75">
        <v>3729.872196</v>
      </c>
      <c r="T252" s="72">
        <v>0.0</v>
      </c>
      <c r="U252" s="72">
        <v>0.0448</v>
      </c>
      <c r="V252" s="35" t="s">
        <v>107</v>
      </c>
      <c r="W252" s="35">
        <v>5.0</v>
      </c>
      <c r="X252" s="35">
        <v>9.0</v>
      </c>
      <c r="Y252" s="72">
        <v>0.0089</v>
      </c>
      <c r="Z252" s="35">
        <v>0.86</v>
      </c>
      <c r="AA252" s="35" t="s">
        <v>809</v>
      </c>
      <c r="AB252" s="35" t="s">
        <v>411</v>
      </c>
      <c r="AC252" s="35">
        <v>14.67</v>
      </c>
      <c r="AD252" s="78">
        <v>40584.0</v>
      </c>
      <c r="AE252" s="35">
        <v>9.84</v>
      </c>
      <c r="AF252" s="35">
        <v>0.36</v>
      </c>
      <c r="AG252" s="78">
        <v>45646.0</v>
      </c>
      <c r="AH252" s="35">
        <v>1.2361</v>
      </c>
      <c r="AI252" s="35" t="s">
        <v>140</v>
      </c>
      <c r="AJ252" s="35"/>
      <c r="AK252" s="35" t="s">
        <v>1061</v>
      </c>
      <c r="AL252" s="35">
        <v>3100.0</v>
      </c>
      <c r="AM252" s="35" t="s">
        <v>94</v>
      </c>
      <c r="AN252" s="35" t="s">
        <v>94</v>
      </c>
      <c r="AO252" s="35" t="s">
        <v>94</v>
      </c>
      <c r="AP252" s="35" t="s">
        <v>94</v>
      </c>
      <c r="AQ252" s="35" t="s">
        <v>94</v>
      </c>
      <c r="AR252" s="35" t="s">
        <v>94</v>
      </c>
      <c r="AS252" s="35" t="s">
        <v>94</v>
      </c>
      <c r="AT252" s="89" t="s">
        <v>1076</v>
      </c>
      <c r="AU252" s="35" t="s">
        <v>1063</v>
      </c>
      <c r="AV252" s="35" t="s">
        <v>824</v>
      </c>
      <c r="AW252" s="35" t="s">
        <v>1064</v>
      </c>
      <c r="AX252" s="91"/>
    </row>
    <row r="253">
      <c r="A253" s="35">
        <v>249.0</v>
      </c>
      <c r="B253" s="66" t="s">
        <v>1077</v>
      </c>
      <c r="C253" s="81" t="str">
        <f t="shared" si="5"/>
        <v>View</v>
      </c>
      <c r="D253" s="35" t="s">
        <v>1078</v>
      </c>
      <c r="E253" s="70">
        <v>-0.1401</v>
      </c>
      <c r="F253" s="84" t="str">
        <f t="shared" si="6"/>
        <v>Global Real Estate</v>
      </c>
      <c r="G253" s="72">
        <v>0.001</v>
      </c>
      <c r="H253" s="73">
        <v>0.1632</v>
      </c>
      <c r="I253" s="73">
        <v>0.1437</v>
      </c>
      <c r="J253" s="73">
        <v>0.125</v>
      </c>
      <c r="K253" s="73">
        <v>0.0815</v>
      </c>
      <c r="L253" s="73">
        <v>0.3453</v>
      </c>
      <c r="M253" s="73">
        <v>0.1672</v>
      </c>
      <c r="N253" s="74">
        <v>0.0068</v>
      </c>
      <c r="O253" s="73">
        <v>0.3453</v>
      </c>
      <c r="P253" s="74">
        <v>0.46</v>
      </c>
      <c r="Q253" s="75">
        <v>21.167213</v>
      </c>
      <c r="R253" s="77">
        <v>423.0</v>
      </c>
      <c r="S253" s="75">
        <v>849.414847</v>
      </c>
      <c r="T253" s="72">
        <v>0.0395</v>
      </c>
      <c r="U253" s="72">
        <v>0.041</v>
      </c>
      <c r="V253" s="35" t="s">
        <v>107</v>
      </c>
      <c r="W253" s="35">
        <v>7.0</v>
      </c>
      <c r="X253" s="35">
        <v>13.0</v>
      </c>
      <c r="Y253" s="72">
        <v>0.0103</v>
      </c>
      <c r="Z253" s="35">
        <v>0.91</v>
      </c>
      <c r="AA253" s="35" t="s">
        <v>809</v>
      </c>
      <c r="AB253" s="35" t="s">
        <v>1079</v>
      </c>
      <c r="AC253" s="35">
        <v>15.83</v>
      </c>
      <c r="AD253" s="78">
        <v>41548.0</v>
      </c>
      <c r="AE253" s="35">
        <v>8.63</v>
      </c>
      <c r="AF253" s="35">
        <v>0.53</v>
      </c>
      <c r="AG253" s="78">
        <v>45828.0</v>
      </c>
      <c r="AH253" s="35">
        <v>0.4617</v>
      </c>
      <c r="AI253" s="35" t="s">
        <v>121</v>
      </c>
      <c r="AJ253" s="35" t="s">
        <v>92</v>
      </c>
      <c r="AK253" s="35" t="s">
        <v>1061</v>
      </c>
      <c r="AL253" s="35">
        <v>3100.0</v>
      </c>
      <c r="AM253" s="35" t="s">
        <v>94</v>
      </c>
      <c r="AN253" s="35" t="s">
        <v>94</v>
      </c>
      <c r="AO253" s="35" t="s">
        <v>94</v>
      </c>
      <c r="AP253" s="35" t="s">
        <v>94</v>
      </c>
      <c r="AQ253" s="35" t="s">
        <v>94</v>
      </c>
      <c r="AR253" s="35" t="s">
        <v>94</v>
      </c>
      <c r="AS253" s="35" t="s">
        <v>94</v>
      </c>
      <c r="AT253" s="89" t="s">
        <v>1080</v>
      </c>
      <c r="AU253" s="35" t="s">
        <v>1063</v>
      </c>
      <c r="AV253" s="35" t="s">
        <v>824</v>
      </c>
      <c r="AW253" s="35" t="s">
        <v>1064</v>
      </c>
      <c r="AX253" s="91"/>
    </row>
    <row r="254">
      <c r="A254" s="35">
        <v>250.0</v>
      </c>
      <c r="B254" s="66" t="s">
        <v>1081</v>
      </c>
      <c r="C254" s="81" t="str">
        <f t="shared" si="5"/>
        <v>View</v>
      </c>
      <c r="D254" s="35" t="s">
        <v>1082</v>
      </c>
      <c r="E254" s="70">
        <v>0.5752</v>
      </c>
      <c r="F254" s="84" t="str">
        <f t="shared" si="6"/>
        <v>Natural Resources</v>
      </c>
      <c r="G254" s="72">
        <v>0.0069</v>
      </c>
      <c r="H254" s="73">
        <v>0.4272</v>
      </c>
      <c r="I254" s="73">
        <v>0.3501</v>
      </c>
      <c r="J254" s="73">
        <v>0.502</v>
      </c>
      <c r="K254" s="73">
        <v>0.9857</v>
      </c>
      <c r="L254" s="73">
        <v>0.3778</v>
      </c>
      <c r="M254" s="73">
        <v>2.8966</v>
      </c>
      <c r="N254" s="74">
        <v>0.7082</v>
      </c>
      <c r="O254" s="73">
        <v>0.4177</v>
      </c>
      <c r="P254" s="74">
        <v>7.21</v>
      </c>
      <c r="Q254" s="75">
        <v>-342.34529</v>
      </c>
      <c r="R254" s="77">
        <v>52.0</v>
      </c>
      <c r="S254" s="75">
        <v>3889.522398</v>
      </c>
      <c r="T254" s="72">
        <v>-0.0015</v>
      </c>
      <c r="U254" s="72">
        <v>0.0201</v>
      </c>
      <c r="V254" s="35" t="s">
        <v>107</v>
      </c>
      <c r="W254" s="35">
        <v>1.0</v>
      </c>
      <c r="X254" s="35">
        <v>1.0</v>
      </c>
      <c r="Y254" s="72">
        <v>0.0223</v>
      </c>
      <c r="Z254" s="35">
        <v>1.18</v>
      </c>
      <c r="AA254" s="35" t="s">
        <v>809</v>
      </c>
      <c r="AB254" s="35" t="s">
        <v>1083</v>
      </c>
      <c r="AC254" s="35" t="s">
        <v>94</v>
      </c>
      <c r="AD254" s="78">
        <v>40486.0</v>
      </c>
      <c r="AE254" s="35">
        <v>7.34</v>
      </c>
      <c r="AF254" s="35">
        <v>3.34</v>
      </c>
      <c r="AG254" s="78">
        <v>45656.0</v>
      </c>
      <c r="AH254" s="35">
        <v>0.7414</v>
      </c>
      <c r="AI254" s="35" t="s">
        <v>121</v>
      </c>
      <c r="AJ254" s="35" t="s">
        <v>92</v>
      </c>
      <c r="AK254" s="35" t="s">
        <v>1084</v>
      </c>
      <c r="AL254" s="35">
        <v>3110.0</v>
      </c>
      <c r="AM254" s="35" t="s">
        <v>94</v>
      </c>
      <c r="AN254" s="35" t="s">
        <v>94</v>
      </c>
      <c r="AO254" s="35" t="s">
        <v>94</v>
      </c>
      <c r="AP254" s="35" t="s">
        <v>94</v>
      </c>
      <c r="AQ254" s="35" t="s">
        <v>94</v>
      </c>
      <c r="AR254" s="35" t="s">
        <v>94</v>
      </c>
      <c r="AS254" s="35" t="s">
        <v>94</v>
      </c>
      <c r="AT254" s="89" t="s">
        <v>1085</v>
      </c>
      <c r="AU254" s="35" t="s">
        <v>1086</v>
      </c>
      <c r="AV254" s="35" t="s">
        <v>824</v>
      </c>
      <c r="AW254" s="35" t="s">
        <v>1087</v>
      </c>
      <c r="AX254" s="91"/>
    </row>
    <row r="255">
      <c r="A255" s="35">
        <v>251.0</v>
      </c>
      <c r="B255" s="66" t="s">
        <v>1088</v>
      </c>
      <c r="C255" s="81" t="str">
        <f t="shared" si="5"/>
        <v>View</v>
      </c>
      <c r="D255" s="35" t="s">
        <v>1089</v>
      </c>
      <c r="E255" s="70">
        <v>0.4339</v>
      </c>
      <c r="F255" s="84" t="str">
        <f t="shared" si="6"/>
        <v>Natural Resources</v>
      </c>
      <c r="G255" s="72">
        <v>0.0035</v>
      </c>
      <c r="H255" s="73">
        <v>0.2792</v>
      </c>
      <c r="I255" s="73">
        <v>0.2242</v>
      </c>
      <c r="J255" s="73">
        <v>0.1956</v>
      </c>
      <c r="K255" s="73">
        <v>0.5661</v>
      </c>
      <c r="L255" s="73">
        <v>0.3729</v>
      </c>
      <c r="M255" s="73">
        <v>2.3241</v>
      </c>
      <c r="N255" s="74">
        <v>0.7944</v>
      </c>
      <c r="O255" s="73">
        <v>0.3853</v>
      </c>
      <c r="P255" s="74">
        <v>6.14</v>
      </c>
      <c r="Q255" s="75">
        <v>55.69512</v>
      </c>
      <c r="R255" s="77">
        <v>30.0</v>
      </c>
      <c r="S255" s="75">
        <v>2053.419041</v>
      </c>
      <c r="T255" s="72">
        <v>0.0053</v>
      </c>
      <c r="U255" s="72">
        <v>0.0046</v>
      </c>
      <c r="V255" s="35" t="s">
        <v>107</v>
      </c>
      <c r="W255" s="35">
        <v>7.0</v>
      </c>
      <c r="X255" s="35">
        <v>2.0</v>
      </c>
      <c r="Y255" s="72">
        <v>0.018</v>
      </c>
      <c r="Z255" s="35">
        <v>1.38</v>
      </c>
      <c r="AA255" s="35" t="s">
        <v>809</v>
      </c>
      <c r="AB255" s="35" t="s">
        <v>90</v>
      </c>
      <c r="AC255" s="35">
        <v>18.38</v>
      </c>
      <c r="AD255" s="78">
        <v>38887.0</v>
      </c>
      <c r="AE255" s="35">
        <v>10.67</v>
      </c>
      <c r="AF255" s="35">
        <v>8.5</v>
      </c>
      <c r="AG255" s="78">
        <v>45831.0</v>
      </c>
      <c r="AH255" s="35">
        <v>0.0904</v>
      </c>
      <c r="AI255" s="35" t="s">
        <v>91</v>
      </c>
      <c r="AJ255" s="35" t="s">
        <v>92</v>
      </c>
      <c r="AK255" s="35" t="s">
        <v>1084</v>
      </c>
      <c r="AL255" s="35">
        <v>3110.0</v>
      </c>
      <c r="AM255" s="35" t="s">
        <v>94</v>
      </c>
      <c r="AN255" s="35" t="s">
        <v>94</v>
      </c>
      <c r="AO255" s="35" t="s">
        <v>94</v>
      </c>
      <c r="AP255" s="35" t="s">
        <v>94</v>
      </c>
      <c r="AQ255" s="35" t="s">
        <v>94</v>
      </c>
      <c r="AR255" s="35" t="s">
        <v>94</v>
      </c>
      <c r="AS255" s="35" t="s">
        <v>94</v>
      </c>
      <c r="AT255" s="89" t="s">
        <v>1090</v>
      </c>
      <c r="AU255" s="35" t="s">
        <v>1086</v>
      </c>
      <c r="AV255" s="35" t="s">
        <v>824</v>
      </c>
      <c r="AW255" s="35" t="s">
        <v>1087</v>
      </c>
      <c r="AX255" s="91"/>
    </row>
    <row r="256">
      <c r="A256" s="35">
        <v>252.0</v>
      </c>
      <c r="B256" s="66" t="s">
        <v>1091</v>
      </c>
      <c r="C256" s="81" t="str">
        <f t="shared" si="5"/>
        <v>View</v>
      </c>
      <c r="D256" s="35" t="s">
        <v>1092</v>
      </c>
      <c r="E256" s="70">
        <v>0.3923</v>
      </c>
      <c r="F256" s="84" t="str">
        <f t="shared" si="6"/>
        <v>Natural Resources</v>
      </c>
      <c r="G256" s="72">
        <v>0.0059</v>
      </c>
      <c r="H256" s="73">
        <v>0.0677</v>
      </c>
      <c r="I256" s="73">
        <v>0.0266</v>
      </c>
      <c r="J256" s="73">
        <v>0.0163</v>
      </c>
      <c r="K256" s="73">
        <v>0.3691</v>
      </c>
      <c r="L256" s="73">
        <v>0.247</v>
      </c>
      <c r="M256" s="73">
        <v>0.8412</v>
      </c>
      <c r="N256" s="74">
        <v>0.5822</v>
      </c>
      <c r="O256" s="73">
        <v>0.286</v>
      </c>
      <c r="P256" s="74">
        <v>2.98</v>
      </c>
      <c r="Q256" s="75">
        <v>-80.728761</v>
      </c>
      <c r="R256" s="77">
        <v>38.0</v>
      </c>
      <c r="S256" s="75">
        <v>2178.609059</v>
      </c>
      <c r="T256" s="72">
        <v>0.0053</v>
      </c>
      <c r="U256" s="72">
        <v>0.005</v>
      </c>
      <c r="V256" s="35" t="s">
        <v>107</v>
      </c>
      <c r="W256" s="35">
        <v>63.0</v>
      </c>
      <c r="X256" s="35">
        <v>15.0</v>
      </c>
      <c r="Y256" s="72">
        <v>0.0113</v>
      </c>
      <c r="Z256" s="35">
        <v>1.02</v>
      </c>
      <c r="AA256" s="35" t="s">
        <v>809</v>
      </c>
      <c r="AB256" s="35" t="s">
        <v>90</v>
      </c>
      <c r="AC256" s="35">
        <v>26.41</v>
      </c>
      <c r="AD256" s="78">
        <v>38692.0</v>
      </c>
      <c r="AE256" s="35">
        <v>18.1</v>
      </c>
      <c r="AF256" s="35">
        <v>4.84</v>
      </c>
      <c r="AG256" s="78">
        <v>45831.0</v>
      </c>
      <c r="AH256" s="35">
        <v>0.1063</v>
      </c>
      <c r="AI256" s="35" t="s">
        <v>91</v>
      </c>
      <c r="AJ256" s="35" t="s">
        <v>365</v>
      </c>
      <c r="AK256" s="35" t="s">
        <v>1084</v>
      </c>
      <c r="AL256" s="35">
        <v>3110.0</v>
      </c>
      <c r="AM256" s="35" t="s">
        <v>94</v>
      </c>
      <c r="AN256" s="35" t="s">
        <v>94</v>
      </c>
      <c r="AO256" s="35" t="s">
        <v>94</v>
      </c>
      <c r="AP256" s="35" t="s">
        <v>94</v>
      </c>
      <c r="AQ256" s="35" t="s">
        <v>94</v>
      </c>
      <c r="AR256" s="35" t="s">
        <v>94</v>
      </c>
      <c r="AS256" s="35" t="s">
        <v>94</v>
      </c>
      <c r="AT256" s="89" t="s">
        <v>1093</v>
      </c>
      <c r="AU256" s="35" t="s">
        <v>1086</v>
      </c>
      <c r="AV256" s="35" t="s">
        <v>824</v>
      </c>
      <c r="AW256" s="35" t="s">
        <v>1087</v>
      </c>
      <c r="AX256" s="91"/>
    </row>
    <row r="257">
      <c r="A257" s="35">
        <v>253.0</v>
      </c>
      <c r="B257" s="66" t="s">
        <v>1094</v>
      </c>
      <c r="C257" s="81" t="str">
        <f t="shared" si="5"/>
        <v>View</v>
      </c>
      <c r="D257" s="35" t="s">
        <v>1095</v>
      </c>
      <c r="E257" s="70">
        <v>0.2863</v>
      </c>
      <c r="F257" s="84" t="str">
        <f t="shared" si="6"/>
        <v>Natural Resources</v>
      </c>
      <c r="G257" s="72">
        <v>0.0099</v>
      </c>
      <c r="H257" s="73">
        <v>0.0988</v>
      </c>
      <c r="I257" s="73">
        <v>0.0764</v>
      </c>
      <c r="J257" s="73">
        <v>0.0656</v>
      </c>
      <c r="K257" s="73">
        <v>0.3105</v>
      </c>
      <c r="L257" s="73">
        <v>0.2905</v>
      </c>
      <c r="M257" s="73">
        <v>0.6522</v>
      </c>
      <c r="N257" s="74">
        <v>0.4747</v>
      </c>
      <c r="O257" s="73">
        <v>0.2905</v>
      </c>
      <c r="P257" s="74">
        <v>2.27</v>
      </c>
      <c r="Q257" s="75">
        <v>-23.28686</v>
      </c>
      <c r="R257" s="77">
        <v>130.0</v>
      </c>
      <c r="S257" s="75">
        <v>549.105763</v>
      </c>
      <c r="T257" s="72">
        <v>0.0</v>
      </c>
      <c r="U257" s="72">
        <v>0.0181</v>
      </c>
      <c r="V257" s="35" t="s">
        <v>107</v>
      </c>
      <c r="W257" s="35">
        <v>29.0</v>
      </c>
      <c r="X257" s="35">
        <v>24.0</v>
      </c>
      <c r="Y257" s="72">
        <v>0.0098</v>
      </c>
      <c r="Z257" s="35">
        <v>1.01</v>
      </c>
      <c r="AA257" s="35" t="s">
        <v>809</v>
      </c>
      <c r="AB257" s="35" t="s">
        <v>1096</v>
      </c>
      <c r="AC257" s="35">
        <v>20.27</v>
      </c>
      <c r="AD257" s="78">
        <v>41670.0</v>
      </c>
      <c r="AE257" s="35">
        <v>1.0</v>
      </c>
      <c r="AF257" s="35">
        <v>1.0</v>
      </c>
      <c r="AG257" s="78">
        <v>45645.0</v>
      </c>
      <c r="AH257" s="35">
        <v>2.5461</v>
      </c>
      <c r="AI257" s="35" t="s">
        <v>140</v>
      </c>
      <c r="AJ257" s="35"/>
      <c r="AK257" s="35" t="s">
        <v>1084</v>
      </c>
      <c r="AL257" s="35">
        <v>3110.0</v>
      </c>
      <c r="AM257" s="35" t="s">
        <v>94</v>
      </c>
      <c r="AN257" s="35" t="s">
        <v>94</v>
      </c>
      <c r="AO257" s="35" t="s">
        <v>94</v>
      </c>
      <c r="AP257" s="35" t="s">
        <v>94</v>
      </c>
      <c r="AQ257" s="35" t="s">
        <v>94</v>
      </c>
      <c r="AR257" s="35" t="s">
        <v>94</v>
      </c>
      <c r="AS257" s="35" t="s">
        <v>94</v>
      </c>
      <c r="AT257" s="89" t="s">
        <v>1097</v>
      </c>
      <c r="AU257" s="35" t="s">
        <v>1086</v>
      </c>
      <c r="AV257" s="35" t="s">
        <v>824</v>
      </c>
      <c r="AW257" s="35" t="s">
        <v>1087</v>
      </c>
      <c r="AX257" s="91"/>
    </row>
    <row r="258">
      <c r="A258" s="35">
        <v>254.0</v>
      </c>
      <c r="B258" s="66" t="s">
        <v>1098</v>
      </c>
      <c r="C258" s="81" t="str">
        <f t="shared" si="5"/>
        <v>View</v>
      </c>
      <c r="D258" s="35" t="s">
        <v>1099</v>
      </c>
      <c r="E258" s="70">
        <v>0.2801</v>
      </c>
      <c r="F258" s="84" t="str">
        <f t="shared" si="6"/>
        <v>Natural Resources</v>
      </c>
      <c r="G258" s="72">
        <v>0.0115</v>
      </c>
      <c r="H258" s="73">
        <v>0.2533</v>
      </c>
      <c r="I258" s="73">
        <v>0.2962</v>
      </c>
      <c r="J258" s="73">
        <v>0.3749</v>
      </c>
      <c r="K258" s="73">
        <v>0.3886</v>
      </c>
      <c r="L258" s="73">
        <v>0.2532</v>
      </c>
      <c r="M258" s="73">
        <v>3.8018</v>
      </c>
      <c r="N258" s="74">
        <v>1.2176</v>
      </c>
      <c r="O258" s="73">
        <v>0.6602</v>
      </c>
      <c r="P258" s="74">
        <v>5.8</v>
      </c>
      <c r="Q258" s="75">
        <v>-17.79363</v>
      </c>
      <c r="R258" s="77">
        <v>29.0</v>
      </c>
      <c r="S258" s="75">
        <v>377.051028</v>
      </c>
      <c r="T258" s="72">
        <v>0.0042</v>
      </c>
      <c r="U258" s="72">
        <v>0.0151</v>
      </c>
      <c r="V258" s="35" t="s">
        <v>107</v>
      </c>
      <c r="W258" s="35">
        <v>1.0</v>
      </c>
      <c r="X258" s="35">
        <v>11.0</v>
      </c>
      <c r="Y258" s="72">
        <v>0.0143</v>
      </c>
      <c r="Z258" s="35">
        <v>0.83</v>
      </c>
      <c r="AA258" s="35" t="s">
        <v>809</v>
      </c>
      <c r="AB258" s="35" t="s">
        <v>90</v>
      </c>
      <c r="AC258" s="35">
        <v>16.58</v>
      </c>
      <c r="AD258" s="78">
        <v>39203.0</v>
      </c>
      <c r="AE258" s="35">
        <v>20.5</v>
      </c>
      <c r="AF258" s="35">
        <v>4.83</v>
      </c>
      <c r="AG258" s="78">
        <v>45644.0</v>
      </c>
      <c r="AH258" s="35">
        <v>0.6099</v>
      </c>
      <c r="AI258" s="35" t="s">
        <v>140</v>
      </c>
      <c r="AJ258" s="35"/>
      <c r="AK258" s="35" t="s">
        <v>1084</v>
      </c>
      <c r="AL258" s="35">
        <v>3110.0</v>
      </c>
      <c r="AM258" s="35" t="s">
        <v>94</v>
      </c>
      <c r="AN258" s="35" t="s">
        <v>94</v>
      </c>
      <c r="AO258" s="35" t="s">
        <v>94</v>
      </c>
      <c r="AP258" s="35" t="s">
        <v>94</v>
      </c>
      <c r="AQ258" s="35" t="s">
        <v>94</v>
      </c>
      <c r="AR258" s="35" t="s">
        <v>94</v>
      </c>
      <c r="AS258" s="35" t="s">
        <v>94</v>
      </c>
      <c r="AT258" s="89" t="s">
        <v>1100</v>
      </c>
      <c r="AU258" s="35" t="s">
        <v>1086</v>
      </c>
      <c r="AV258" s="35" t="s">
        <v>824</v>
      </c>
      <c r="AW258" s="35" t="s">
        <v>1087</v>
      </c>
      <c r="AX258" s="91"/>
    </row>
    <row r="259">
      <c r="A259" s="35">
        <v>255.0</v>
      </c>
      <c r="B259" s="66" t="s">
        <v>1101</v>
      </c>
      <c r="C259" s="81" t="str">
        <f t="shared" si="5"/>
        <v>View</v>
      </c>
      <c r="D259" s="35" t="s">
        <v>1102</v>
      </c>
      <c r="E259" s="70">
        <v>0.268</v>
      </c>
      <c r="F259" s="84" t="str">
        <f t="shared" si="6"/>
        <v>Natural Resources</v>
      </c>
      <c r="G259" s="72">
        <v>0.0096</v>
      </c>
      <c r="H259" s="73">
        <v>0.1901</v>
      </c>
      <c r="I259" s="73">
        <v>0.1525</v>
      </c>
      <c r="J259" s="73">
        <v>0.1782</v>
      </c>
      <c r="K259" s="73">
        <v>0.3542</v>
      </c>
      <c r="L259" s="73">
        <v>0.2965</v>
      </c>
      <c r="M259" s="73">
        <v>2.1906</v>
      </c>
      <c r="N259" s="74">
        <v>0.8328</v>
      </c>
      <c r="O259" s="73">
        <v>0.5262</v>
      </c>
      <c r="P259" s="74">
        <v>4.26</v>
      </c>
      <c r="Q259" s="75">
        <v>42.173792</v>
      </c>
      <c r="R259" s="77">
        <v>88.0</v>
      </c>
      <c r="S259" s="75">
        <v>519.041816</v>
      </c>
      <c r="T259" s="72">
        <v>0.0</v>
      </c>
      <c r="U259" s="72">
        <v>0.0338</v>
      </c>
      <c r="V259" s="35" t="s">
        <v>107</v>
      </c>
      <c r="W259" s="35">
        <v>9.0</v>
      </c>
      <c r="X259" s="35">
        <v>19.0</v>
      </c>
      <c r="Y259" s="72">
        <v>0.0162</v>
      </c>
      <c r="Z259" s="35">
        <v>0.97</v>
      </c>
      <c r="AA259" s="35" t="s">
        <v>809</v>
      </c>
      <c r="AB259" s="35" t="s">
        <v>522</v>
      </c>
      <c r="AC259" s="35">
        <v>15.48</v>
      </c>
      <c r="AD259" s="78">
        <v>42734.0</v>
      </c>
      <c r="AE259" s="35">
        <v>8.51</v>
      </c>
      <c r="AF259" s="35">
        <v>8.51</v>
      </c>
      <c r="AG259" s="78">
        <v>45638.0</v>
      </c>
      <c r="AH259" s="35">
        <v>0.5058</v>
      </c>
      <c r="AI259" s="35" t="s">
        <v>140</v>
      </c>
      <c r="AJ259" s="35"/>
      <c r="AK259" s="35" t="s">
        <v>1084</v>
      </c>
      <c r="AL259" s="35">
        <v>3110.0</v>
      </c>
      <c r="AM259" s="35" t="s">
        <v>94</v>
      </c>
      <c r="AN259" s="35" t="s">
        <v>94</v>
      </c>
      <c r="AO259" s="35" t="s">
        <v>94</v>
      </c>
      <c r="AP259" s="35" t="s">
        <v>94</v>
      </c>
      <c r="AQ259" s="35" t="s">
        <v>94</v>
      </c>
      <c r="AR259" s="35" t="s">
        <v>94</v>
      </c>
      <c r="AS259" s="35" t="s">
        <v>94</v>
      </c>
      <c r="AT259" s="89" t="s">
        <v>1103</v>
      </c>
      <c r="AU259" s="35" t="s">
        <v>1086</v>
      </c>
      <c r="AV259" s="35" t="s">
        <v>824</v>
      </c>
      <c r="AW259" s="35" t="s">
        <v>1087</v>
      </c>
      <c r="AX259" s="91"/>
    </row>
    <row r="260">
      <c r="A260" s="35">
        <v>256.0</v>
      </c>
      <c r="B260" s="66" t="s">
        <v>1084</v>
      </c>
      <c r="C260" s="81" t="str">
        <f t="shared" si="5"/>
        <v>View</v>
      </c>
      <c r="D260" s="35" t="s">
        <v>1104</v>
      </c>
      <c r="E260" s="70">
        <v>0.0743</v>
      </c>
      <c r="F260" s="84" t="str">
        <f t="shared" si="6"/>
        <v>Natural Resources</v>
      </c>
      <c r="G260" s="72">
        <v>8.0E-4</v>
      </c>
      <c r="H260" s="73">
        <v>0.0407</v>
      </c>
      <c r="I260" s="73">
        <v>-0.0138</v>
      </c>
      <c r="J260" s="73">
        <v>-0.0366</v>
      </c>
      <c r="K260" s="73">
        <v>0.189</v>
      </c>
      <c r="L260" s="73">
        <v>0.2473</v>
      </c>
      <c r="M260" s="73">
        <v>0.5865</v>
      </c>
      <c r="N260" s="74">
        <v>0.3836</v>
      </c>
      <c r="O260" s="73">
        <v>0.2473</v>
      </c>
      <c r="P260" s="74">
        <v>2.45</v>
      </c>
      <c r="Q260" s="75">
        <v>275.931091</v>
      </c>
      <c r="R260" s="77">
        <v>29.0</v>
      </c>
      <c r="S260" s="75">
        <v>5186.498896</v>
      </c>
      <c r="T260" s="72">
        <v>0.0207</v>
      </c>
      <c r="U260" s="72">
        <v>0.0197</v>
      </c>
      <c r="V260" s="35" t="s">
        <v>145</v>
      </c>
      <c r="W260" s="35">
        <v>80.0</v>
      </c>
      <c r="X260" s="35">
        <v>49.0</v>
      </c>
      <c r="Y260" s="72">
        <v>0.0116</v>
      </c>
      <c r="Z260" s="35">
        <v>1.07</v>
      </c>
      <c r="AA260" s="35" t="s">
        <v>809</v>
      </c>
      <c r="AB260" s="35" t="s">
        <v>90</v>
      </c>
      <c r="AC260" s="35">
        <v>27.29</v>
      </c>
      <c r="AD260" s="78">
        <v>36145.0</v>
      </c>
      <c r="AE260" s="35">
        <v>10.42</v>
      </c>
      <c r="AF260" s="35">
        <v>8.5</v>
      </c>
      <c r="AG260" s="78">
        <v>45831.0</v>
      </c>
      <c r="AH260" s="35">
        <v>0.4379</v>
      </c>
      <c r="AI260" s="35" t="s">
        <v>91</v>
      </c>
      <c r="AJ260" s="35" t="s">
        <v>92</v>
      </c>
      <c r="AK260" s="35" t="s">
        <v>1084</v>
      </c>
      <c r="AL260" s="35">
        <v>3110.0</v>
      </c>
      <c r="AM260" s="35" t="s">
        <v>94</v>
      </c>
      <c r="AN260" s="35" t="s">
        <v>94</v>
      </c>
      <c r="AO260" s="35" t="s">
        <v>94</v>
      </c>
      <c r="AP260" s="35" t="s">
        <v>94</v>
      </c>
      <c r="AQ260" s="35" t="s">
        <v>94</v>
      </c>
      <c r="AR260" s="35" t="s">
        <v>94</v>
      </c>
      <c r="AS260" s="35" t="s">
        <v>94</v>
      </c>
      <c r="AT260" s="89" t="s">
        <v>1105</v>
      </c>
      <c r="AU260" s="35" t="s">
        <v>1086</v>
      </c>
      <c r="AV260" s="35" t="s">
        <v>824</v>
      </c>
      <c r="AW260" s="35" t="s">
        <v>1087</v>
      </c>
      <c r="AX260" s="91"/>
    </row>
    <row r="261">
      <c r="A261" s="35">
        <v>257.0</v>
      </c>
      <c r="B261" s="66" t="s">
        <v>1106</v>
      </c>
      <c r="C261" s="81" t="str">
        <f t="shared" si="5"/>
        <v>View</v>
      </c>
      <c r="D261" s="35" t="s">
        <v>1107</v>
      </c>
      <c r="E261" s="70">
        <v>1.2669</v>
      </c>
      <c r="F261" s="84" t="str">
        <f t="shared" si="6"/>
        <v>Energy Limited Partnership</v>
      </c>
      <c r="G261" s="72">
        <v>0.0101</v>
      </c>
      <c r="H261" s="73">
        <v>0.0513</v>
      </c>
      <c r="I261" s="73">
        <v>-0.0085</v>
      </c>
      <c r="J261" s="73">
        <v>0.1755</v>
      </c>
      <c r="K261" s="73">
        <v>0.7642</v>
      </c>
      <c r="L261" s="73">
        <v>0.1749</v>
      </c>
      <c r="M261" s="73">
        <v>2.4084</v>
      </c>
      <c r="N261" s="74">
        <v>1.3089</v>
      </c>
      <c r="O261" s="73">
        <v>0.4981</v>
      </c>
      <c r="P261" s="74">
        <v>4.92</v>
      </c>
      <c r="Q261" s="75">
        <v>-107.952536</v>
      </c>
      <c r="R261" s="77">
        <v>47.0</v>
      </c>
      <c r="S261" s="75">
        <v>2066.455144</v>
      </c>
      <c r="T261" s="72">
        <v>0.0</v>
      </c>
      <c r="U261" s="72">
        <v>0.0551</v>
      </c>
      <c r="V261" s="35" t="s">
        <v>107</v>
      </c>
      <c r="W261" s="35">
        <v>60.0</v>
      </c>
      <c r="X261" s="35">
        <v>16.0</v>
      </c>
      <c r="Y261" s="72">
        <v>0.01</v>
      </c>
      <c r="Z261" s="35">
        <v>0.77</v>
      </c>
      <c r="AA261" s="35" t="s">
        <v>809</v>
      </c>
      <c r="AB261" s="35" t="s">
        <v>90</v>
      </c>
      <c r="AC261" s="35">
        <v>18.28</v>
      </c>
      <c r="AD261" s="78">
        <v>40268.0</v>
      </c>
      <c r="AE261" s="35">
        <v>15.26</v>
      </c>
      <c r="AF261" s="35">
        <v>15.26</v>
      </c>
      <c r="AG261" s="78">
        <v>45841.0</v>
      </c>
      <c r="AH261" s="35">
        <v>0.0467</v>
      </c>
      <c r="AI261" s="35" t="s">
        <v>176</v>
      </c>
      <c r="AJ261" s="35"/>
      <c r="AK261" s="35" t="s">
        <v>1108</v>
      </c>
      <c r="AL261" s="35">
        <v>3120.0</v>
      </c>
      <c r="AM261" s="35" t="s">
        <v>94</v>
      </c>
      <c r="AN261" s="35" t="s">
        <v>94</v>
      </c>
      <c r="AO261" s="35" t="s">
        <v>94</v>
      </c>
      <c r="AP261" s="35" t="s">
        <v>94</v>
      </c>
      <c r="AQ261" s="35" t="s">
        <v>94</v>
      </c>
      <c r="AR261" s="35" t="s">
        <v>94</v>
      </c>
      <c r="AS261" s="35" t="s">
        <v>94</v>
      </c>
      <c r="AT261" s="89" t="s">
        <v>1109</v>
      </c>
      <c r="AU261" s="35" t="s">
        <v>1110</v>
      </c>
      <c r="AV261" s="35" t="s">
        <v>824</v>
      </c>
      <c r="AW261" s="35" t="s">
        <v>1111</v>
      </c>
      <c r="AX261" s="91"/>
    </row>
    <row r="262">
      <c r="A262" s="35">
        <v>258.0</v>
      </c>
      <c r="B262" s="66" t="s">
        <v>1112</v>
      </c>
      <c r="C262" s="81" t="str">
        <f t="shared" si="5"/>
        <v>View</v>
      </c>
      <c r="D262" s="35" t="s">
        <v>1113</v>
      </c>
      <c r="E262" s="70">
        <v>1.2145</v>
      </c>
      <c r="F262" s="84" t="str">
        <f t="shared" si="6"/>
        <v>Energy Limited Partnership</v>
      </c>
      <c r="G262" s="72">
        <v>0.0095</v>
      </c>
      <c r="H262" s="73">
        <v>0.0616</v>
      </c>
      <c r="I262" s="73">
        <v>-0.0056</v>
      </c>
      <c r="J262" s="73">
        <v>0.1987</v>
      </c>
      <c r="K262" s="73">
        <v>0.8647</v>
      </c>
      <c r="L262" s="73">
        <v>0.1929</v>
      </c>
      <c r="M262" s="73">
        <v>2.7559</v>
      </c>
      <c r="N262" s="74">
        <v>1.2732</v>
      </c>
      <c r="O262" s="73">
        <v>0.5599</v>
      </c>
      <c r="P262" s="74">
        <v>4.96</v>
      </c>
      <c r="Q262" s="75">
        <v>6.618378</v>
      </c>
      <c r="R262" s="77" t="s">
        <v>94</v>
      </c>
      <c r="S262" s="75">
        <v>515.934127</v>
      </c>
      <c r="T262" s="72">
        <v>0.0</v>
      </c>
      <c r="U262" s="72">
        <v>0.0472</v>
      </c>
      <c r="V262" s="35" t="s">
        <v>107</v>
      </c>
      <c r="W262" s="35" t="s">
        <v>94</v>
      </c>
      <c r="X262" s="35" t="s">
        <v>94</v>
      </c>
      <c r="Y262" s="72">
        <v>0.0114</v>
      </c>
      <c r="Z262" s="35">
        <v>0.81</v>
      </c>
      <c r="AA262" s="35" t="s">
        <v>809</v>
      </c>
      <c r="AB262" s="35" t="s">
        <v>1114</v>
      </c>
      <c r="AC262" s="35" t="s">
        <v>94</v>
      </c>
      <c r="AD262" s="78">
        <v>41345.0</v>
      </c>
      <c r="AE262" s="35">
        <v>12.31</v>
      </c>
      <c r="AF262" s="35">
        <v>12.31</v>
      </c>
      <c r="AG262" s="78">
        <v>45806.0</v>
      </c>
      <c r="AH262" s="35">
        <v>0.3801</v>
      </c>
      <c r="AI262" s="35" t="s">
        <v>91</v>
      </c>
      <c r="AJ262" s="35" t="s">
        <v>134</v>
      </c>
      <c r="AK262" s="35" t="s">
        <v>1108</v>
      </c>
      <c r="AL262" s="35">
        <v>3120.0</v>
      </c>
      <c r="AM262" s="35" t="s">
        <v>94</v>
      </c>
      <c r="AN262" s="35" t="s">
        <v>94</v>
      </c>
      <c r="AO262" s="35" t="s">
        <v>94</v>
      </c>
      <c r="AP262" s="35" t="s">
        <v>94</v>
      </c>
      <c r="AQ262" s="35" t="s">
        <v>94</v>
      </c>
      <c r="AR262" s="35" t="s">
        <v>94</v>
      </c>
      <c r="AS262" s="35" t="s">
        <v>94</v>
      </c>
      <c r="AT262" s="89" t="s">
        <v>1115</v>
      </c>
      <c r="AU262" s="35" t="s">
        <v>1110</v>
      </c>
      <c r="AV262" s="35" t="s">
        <v>824</v>
      </c>
      <c r="AW262" s="35" t="s">
        <v>1111</v>
      </c>
      <c r="AX262" s="91"/>
    </row>
    <row r="263">
      <c r="A263" s="35">
        <v>259.0</v>
      </c>
      <c r="B263" s="66" t="s">
        <v>1116</v>
      </c>
      <c r="C263" s="81" t="str">
        <f t="shared" si="5"/>
        <v>View</v>
      </c>
      <c r="D263" s="35" t="s">
        <v>1117</v>
      </c>
      <c r="E263" s="70">
        <v>1.1886</v>
      </c>
      <c r="F263" s="84" t="str">
        <f t="shared" si="6"/>
        <v>Energy Limited Partnership</v>
      </c>
      <c r="G263" s="72">
        <v>0.0125</v>
      </c>
      <c r="H263" s="73">
        <v>0.0346</v>
      </c>
      <c r="I263" s="73">
        <v>-7.0E-4</v>
      </c>
      <c r="J263" s="73">
        <v>0.1991</v>
      </c>
      <c r="K263" s="73">
        <v>0.8907</v>
      </c>
      <c r="L263" s="73">
        <v>0.1833</v>
      </c>
      <c r="M263" s="73">
        <v>2.4625</v>
      </c>
      <c r="N263" s="74">
        <v>1.3021</v>
      </c>
      <c r="O263" s="73">
        <v>0.5168</v>
      </c>
      <c r="P263" s="74">
        <v>4.81</v>
      </c>
      <c r="Q263" s="75">
        <v>-14.089386</v>
      </c>
      <c r="R263" s="77">
        <v>30.0</v>
      </c>
      <c r="S263" s="75">
        <v>1101.733278</v>
      </c>
      <c r="T263" s="72">
        <v>0.0309</v>
      </c>
      <c r="U263" s="72">
        <v>0.0449</v>
      </c>
      <c r="V263" s="35" t="s">
        <v>107</v>
      </c>
      <c r="W263" s="35">
        <v>28.0</v>
      </c>
      <c r="X263" s="35">
        <v>21.0</v>
      </c>
      <c r="Y263" s="72">
        <v>0.0121</v>
      </c>
      <c r="Z263" s="35">
        <v>0.83</v>
      </c>
      <c r="AA263" s="35" t="s">
        <v>809</v>
      </c>
      <c r="AB263" s="35" t="s">
        <v>219</v>
      </c>
      <c r="AC263" s="35">
        <v>19.41</v>
      </c>
      <c r="AD263" s="78">
        <v>40471.0</v>
      </c>
      <c r="AE263" s="35">
        <v>5.49</v>
      </c>
      <c r="AF263" s="35">
        <v>1.25</v>
      </c>
      <c r="AG263" s="78">
        <v>45869.0</v>
      </c>
      <c r="AH263" s="35">
        <v>0.063</v>
      </c>
      <c r="AI263" s="35" t="s">
        <v>176</v>
      </c>
      <c r="AJ263" s="35"/>
      <c r="AK263" s="35" t="s">
        <v>1108</v>
      </c>
      <c r="AL263" s="35">
        <v>3120.0</v>
      </c>
      <c r="AM263" s="35" t="s">
        <v>94</v>
      </c>
      <c r="AN263" s="35" t="s">
        <v>94</v>
      </c>
      <c r="AO263" s="35" t="s">
        <v>94</v>
      </c>
      <c r="AP263" s="35" t="s">
        <v>94</v>
      </c>
      <c r="AQ263" s="35" t="s">
        <v>94</v>
      </c>
      <c r="AR263" s="35" t="s">
        <v>94</v>
      </c>
      <c r="AS263" s="35" t="s">
        <v>94</v>
      </c>
      <c r="AT263" s="89" t="s">
        <v>1118</v>
      </c>
      <c r="AU263" s="35" t="s">
        <v>1110</v>
      </c>
      <c r="AV263" s="35" t="s">
        <v>824</v>
      </c>
      <c r="AW263" s="35" t="s">
        <v>1111</v>
      </c>
      <c r="AX263" s="91"/>
    </row>
    <row r="264">
      <c r="A264" s="35">
        <v>260.0</v>
      </c>
      <c r="B264" s="66" t="s">
        <v>1119</v>
      </c>
      <c r="C264" s="81" t="str">
        <f t="shared" si="5"/>
        <v>View</v>
      </c>
      <c r="D264" s="35" t="s">
        <v>1120</v>
      </c>
      <c r="E264" s="70">
        <v>1.1532</v>
      </c>
      <c r="F264" s="84" t="str">
        <f t="shared" si="6"/>
        <v>Energy Limited Partnership</v>
      </c>
      <c r="G264" s="72">
        <v>0.0178</v>
      </c>
      <c r="H264" s="73">
        <v>0.0302</v>
      </c>
      <c r="I264" s="73">
        <v>-0.0192</v>
      </c>
      <c r="J264" s="73">
        <v>0.1713</v>
      </c>
      <c r="K264" s="73">
        <v>0.8171</v>
      </c>
      <c r="L264" s="73">
        <v>0.1832</v>
      </c>
      <c r="M264" s="73">
        <v>2.5317</v>
      </c>
      <c r="N264" s="74">
        <v>1.256</v>
      </c>
      <c r="O264" s="73">
        <v>0.5671</v>
      </c>
      <c r="P264" s="74">
        <v>4.52</v>
      </c>
      <c r="Q264" s="75">
        <v>-53.263568</v>
      </c>
      <c r="R264" s="77">
        <v>23.0</v>
      </c>
      <c r="S264" s="75">
        <v>1093.47289</v>
      </c>
      <c r="T264" s="72">
        <v>0.0</v>
      </c>
      <c r="U264" s="72">
        <v>0.0543</v>
      </c>
      <c r="V264" s="35" t="s">
        <v>107</v>
      </c>
      <c r="W264" s="35">
        <v>62.0</v>
      </c>
      <c r="X264" s="35">
        <v>8.0</v>
      </c>
      <c r="Y264" s="72">
        <v>0.0113</v>
      </c>
      <c r="Z264" s="35">
        <v>0.78</v>
      </c>
      <c r="AA264" s="35" t="s">
        <v>809</v>
      </c>
      <c r="AB264" s="35" t="s">
        <v>90</v>
      </c>
      <c r="AC264" s="35">
        <v>16.01</v>
      </c>
      <c r="AD264" s="78">
        <v>40268.0</v>
      </c>
      <c r="AE264" s="35">
        <v>15.26</v>
      </c>
      <c r="AF264" s="35">
        <v>15.26</v>
      </c>
      <c r="AG264" s="78">
        <v>45841.0</v>
      </c>
      <c r="AH264" s="35">
        <v>0.041</v>
      </c>
      <c r="AI264" s="35" t="s">
        <v>176</v>
      </c>
      <c r="AJ264" s="35"/>
      <c r="AK264" s="35" t="s">
        <v>1108</v>
      </c>
      <c r="AL264" s="35">
        <v>3120.0</v>
      </c>
      <c r="AM264" s="35" t="s">
        <v>94</v>
      </c>
      <c r="AN264" s="35" t="s">
        <v>94</v>
      </c>
      <c r="AO264" s="35" t="s">
        <v>94</v>
      </c>
      <c r="AP264" s="35" t="s">
        <v>94</v>
      </c>
      <c r="AQ264" s="35" t="s">
        <v>94</v>
      </c>
      <c r="AR264" s="35" t="s">
        <v>94</v>
      </c>
      <c r="AS264" s="35" t="s">
        <v>94</v>
      </c>
      <c r="AT264" s="89" t="s">
        <v>1121</v>
      </c>
      <c r="AU264" s="35" t="s">
        <v>1110</v>
      </c>
      <c r="AV264" s="35" t="s">
        <v>824</v>
      </c>
      <c r="AW264" s="35" t="s">
        <v>1111</v>
      </c>
      <c r="AX264" s="91"/>
    </row>
    <row r="265">
      <c r="A265" s="35">
        <v>261.0</v>
      </c>
      <c r="B265" s="66" t="s">
        <v>1122</v>
      </c>
      <c r="C265" s="81" t="str">
        <f t="shared" si="5"/>
        <v>View</v>
      </c>
      <c r="D265" s="35" t="s">
        <v>1123</v>
      </c>
      <c r="E265" s="70">
        <v>1.0721</v>
      </c>
      <c r="F265" s="84" t="str">
        <f t="shared" si="6"/>
        <v>Energy Limited Partnership</v>
      </c>
      <c r="G265" s="72">
        <v>0.0085</v>
      </c>
      <c r="H265" s="73">
        <v>0.0816</v>
      </c>
      <c r="I265" s="73">
        <v>-0.0037</v>
      </c>
      <c r="J265" s="73">
        <v>0.1436</v>
      </c>
      <c r="K265" s="73">
        <v>0.753</v>
      </c>
      <c r="L265" s="73">
        <v>0.1649</v>
      </c>
      <c r="M265" s="73">
        <v>2.4405</v>
      </c>
      <c r="N265" s="74">
        <v>1.1436</v>
      </c>
      <c r="O265" s="73">
        <v>0.5992</v>
      </c>
      <c r="P265" s="74">
        <v>4.17</v>
      </c>
      <c r="Q265" s="75">
        <v>-42.37078</v>
      </c>
      <c r="R265" s="77" t="s">
        <v>94</v>
      </c>
      <c r="S265" s="75">
        <v>205.2262</v>
      </c>
      <c r="T265" s="72">
        <v>0.0</v>
      </c>
      <c r="U265" s="72">
        <v>0.0619</v>
      </c>
      <c r="V265" s="35" t="s">
        <v>107</v>
      </c>
      <c r="W265" s="35" t="s">
        <v>94</v>
      </c>
      <c r="X265" s="35" t="s">
        <v>94</v>
      </c>
      <c r="Y265" s="72">
        <v>0.0112</v>
      </c>
      <c r="Z265" s="35">
        <v>0.79</v>
      </c>
      <c r="AA265" s="35" t="s">
        <v>809</v>
      </c>
      <c r="AB265" s="35" t="s">
        <v>1124</v>
      </c>
      <c r="AC265" s="35" t="s">
        <v>94</v>
      </c>
      <c r="AD265" s="78">
        <v>42286.0</v>
      </c>
      <c r="AE265" s="35">
        <v>9.73</v>
      </c>
      <c r="AF265" s="35">
        <v>9.73</v>
      </c>
      <c r="AG265" s="78">
        <v>45852.0</v>
      </c>
      <c r="AH265" s="35">
        <v>0.4196</v>
      </c>
      <c r="AI265" s="35" t="s">
        <v>91</v>
      </c>
      <c r="AJ265" s="35" t="s">
        <v>92</v>
      </c>
      <c r="AK265" s="35" t="s">
        <v>1108</v>
      </c>
      <c r="AL265" s="35">
        <v>3120.0</v>
      </c>
      <c r="AM265" s="35" t="s">
        <v>94</v>
      </c>
      <c r="AN265" s="35" t="s">
        <v>94</v>
      </c>
      <c r="AO265" s="35" t="s">
        <v>94</v>
      </c>
      <c r="AP265" s="35" t="s">
        <v>94</v>
      </c>
      <c r="AQ265" s="35" t="s">
        <v>94</v>
      </c>
      <c r="AR265" s="35" t="s">
        <v>94</v>
      </c>
      <c r="AS265" s="35" t="s">
        <v>94</v>
      </c>
      <c r="AT265" s="89" t="s">
        <v>1125</v>
      </c>
      <c r="AU265" s="35" t="s">
        <v>1110</v>
      </c>
      <c r="AV265" s="35" t="s">
        <v>824</v>
      </c>
      <c r="AW265" s="35" t="s">
        <v>1111</v>
      </c>
      <c r="AX265" s="91"/>
    </row>
    <row r="266">
      <c r="A266" s="35">
        <v>262.0</v>
      </c>
      <c r="B266" s="66" t="s">
        <v>1108</v>
      </c>
      <c r="C266" s="81" t="str">
        <f t="shared" si="5"/>
        <v>View</v>
      </c>
      <c r="D266" s="35" t="s">
        <v>1126</v>
      </c>
      <c r="E266" s="70">
        <v>0.9756</v>
      </c>
      <c r="F266" s="84" t="str">
        <f t="shared" si="6"/>
        <v>Energy Limited Partnership</v>
      </c>
      <c r="G266" s="72">
        <v>0.0045</v>
      </c>
      <c r="H266" s="73">
        <v>0.0483</v>
      </c>
      <c r="I266" s="73">
        <v>0.014</v>
      </c>
      <c r="J266" s="73">
        <v>0.2392</v>
      </c>
      <c r="K266" s="73">
        <v>0.7348</v>
      </c>
      <c r="L266" s="73">
        <v>0.1951</v>
      </c>
      <c r="M266" s="73">
        <v>2.3377</v>
      </c>
      <c r="N266" s="74">
        <v>1.1927</v>
      </c>
      <c r="O266" s="73">
        <v>0.4219</v>
      </c>
      <c r="P266" s="74">
        <v>5.56</v>
      </c>
      <c r="Q266" s="75">
        <v>-180.905924</v>
      </c>
      <c r="R266" s="77">
        <v>27.0</v>
      </c>
      <c r="S266" s="75">
        <v>2625.529732</v>
      </c>
      <c r="T266" s="72">
        <v>0.0447</v>
      </c>
      <c r="U266" s="72">
        <v>0.0446</v>
      </c>
      <c r="V266" s="35" t="s">
        <v>107</v>
      </c>
      <c r="W266" s="35">
        <v>7.0</v>
      </c>
      <c r="X266" s="35">
        <v>24.0</v>
      </c>
      <c r="Y266" s="72">
        <v>0.0119</v>
      </c>
      <c r="Z266" s="35">
        <v>0.85</v>
      </c>
      <c r="AA266" s="35" t="s">
        <v>809</v>
      </c>
      <c r="AB266" s="35" t="s">
        <v>90</v>
      </c>
      <c r="AC266" s="35">
        <v>18.97</v>
      </c>
      <c r="AD266" s="78">
        <v>41493.0</v>
      </c>
      <c r="AE266" s="35">
        <v>7.34</v>
      </c>
      <c r="AF266" s="35">
        <v>3.25</v>
      </c>
      <c r="AG266" s="78">
        <v>45784.0</v>
      </c>
      <c r="AH266" s="35">
        <v>0.72</v>
      </c>
      <c r="AI266" s="35" t="s">
        <v>91</v>
      </c>
      <c r="AJ266" s="35" t="s">
        <v>92</v>
      </c>
      <c r="AK266" s="35" t="s">
        <v>1108</v>
      </c>
      <c r="AL266" s="35">
        <v>3120.0</v>
      </c>
      <c r="AM266" s="35" t="s">
        <v>94</v>
      </c>
      <c r="AN266" s="35" t="s">
        <v>94</v>
      </c>
      <c r="AO266" s="35" t="s">
        <v>94</v>
      </c>
      <c r="AP266" s="35" t="s">
        <v>94</v>
      </c>
      <c r="AQ266" s="35" t="s">
        <v>94</v>
      </c>
      <c r="AR266" s="35" t="s">
        <v>94</v>
      </c>
      <c r="AS266" s="35" t="s">
        <v>94</v>
      </c>
      <c r="AT266" s="89" t="s">
        <v>1127</v>
      </c>
      <c r="AU266" s="35" t="s">
        <v>1110</v>
      </c>
      <c r="AV266" s="35" t="s">
        <v>824</v>
      </c>
      <c r="AW266" s="35" t="s">
        <v>1111</v>
      </c>
      <c r="AX266" s="91"/>
    </row>
    <row r="267">
      <c r="A267" s="35">
        <v>263.0</v>
      </c>
      <c r="B267" s="66" t="s">
        <v>1128</v>
      </c>
      <c r="C267" s="81" t="str">
        <f t="shared" si="5"/>
        <v>View</v>
      </c>
      <c r="D267" s="35" t="s">
        <v>1129</v>
      </c>
      <c r="E267" s="70">
        <v>0.6313</v>
      </c>
      <c r="F267" s="84" t="str">
        <f t="shared" si="6"/>
        <v>Equity Energy</v>
      </c>
      <c r="G267" s="72">
        <v>0.0037</v>
      </c>
      <c r="H267" s="73">
        <v>0.1174</v>
      </c>
      <c r="I267" s="73">
        <v>0.0935</v>
      </c>
      <c r="J267" s="73">
        <v>0.1038</v>
      </c>
      <c r="K267" s="73">
        <v>0.4606</v>
      </c>
      <c r="L267" s="73">
        <v>0.1717</v>
      </c>
      <c r="M267" s="73">
        <v>1.1708</v>
      </c>
      <c r="N267" s="74">
        <v>0.8484</v>
      </c>
      <c r="O267" s="73">
        <v>0.5173</v>
      </c>
      <c r="P267" s="74">
        <v>2.28</v>
      </c>
      <c r="Q267" s="75">
        <v>-196.727131</v>
      </c>
      <c r="R267" s="77">
        <v>46.0</v>
      </c>
      <c r="S267" s="75">
        <v>5946.252729</v>
      </c>
      <c r="T267" s="72">
        <v>0.0345</v>
      </c>
      <c r="U267" s="72">
        <v>0.0354</v>
      </c>
      <c r="V267" s="35" t="s">
        <v>107</v>
      </c>
      <c r="W267" s="35">
        <v>8.0</v>
      </c>
      <c r="X267" s="35">
        <v>1.0</v>
      </c>
      <c r="Y267" s="72">
        <v>0.0102</v>
      </c>
      <c r="Z267" s="35">
        <v>0.7</v>
      </c>
      <c r="AA267" s="35" t="s">
        <v>809</v>
      </c>
      <c r="AB267" s="35" t="s">
        <v>263</v>
      </c>
      <c r="AC267" s="35">
        <v>15.48</v>
      </c>
      <c r="AD267" s="78">
        <v>37207.0</v>
      </c>
      <c r="AE267" s="35">
        <v>5.46</v>
      </c>
      <c r="AF267" s="35">
        <v>5.46</v>
      </c>
      <c r="AG267" s="78">
        <v>45744.0</v>
      </c>
      <c r="AH267" s="35">
        <v>0.0731</v>
      </c>
      <c r="AI267" s="35" t="s">
        <v>121</v>
      </c>
      <c r="AJ267" s="35"/>
      <c r="AK267" s="35" t="s">
        <v>1130</v>
      </c>
      <c r="AL267" s="35">
        <v>3130.0</v>
      </c>
      <c r="AM267" s="35" t="s">
        <v>94</v>
      </c>
      <c r="AN267" s="35" t="s">
        <v>94</v>
      </c>
      <c r="AO267" s="35" t="s">
        <v>94</v>
      </c>
      <c r="AP267" s="35" t="s">
        <v>94</v>
      </c>
      <c r="AQ267" s="35" t="s">
        <v>94</v>
      </c>
      <c r="AR267" s="35" t="s">
        <v>94</v>
      </c>
      <c r="AS267" s="35" t="s">
        <v>94</v>
      </c>
      <c r="AT267" s="89" t="s">
        <v>1131</v>
      </c>
      <c r="AU267" s="35" t="s">
        <v>1132</v>
      </c>
      <c r="AV267" s="35" t="s">
        <v>824</v>
      </c>
      <c r="AW267" s="35" t="s">
        <v>1133</v>
      </c>
      <c r="AX267" s="91"/>
    </row>
    <row r="268">
      <c r="A268" s="35">
        <v>264.0</v>
      </c>
      <c r="B268" s="66" t="s">
        <v>1134</v>
      </c>
      <c r="C268" s="81" t="str">
        <f t="shared" si="5"/>
        <v>View</v>
      </c>
      <c r="D268" s="35" t="s">
        <v>1135</v>
      </c>
      <c r="E268" s="70">
        <v>0.3413</v>
      </c>
      <c r="F268" s="84" t="str">
        <f t="shared" si="6"/>
        <v>Equity Energy</v>
      </c>
      <c r="G268" s="72">
        <v>0.0069</v>
      </c>
      <c r="H268" s="73">
        <v>0.1243</v>
      </c>
      <c r="I268" s="73">
        <v>0.0987</v>
      </c>
      <c r="J268" s="73">
        <v>0.0233</v>
      </c>
      <c r="K268" s="73">
        <v>0.4111</v>
      </c>
      <c r="L268" s="73">
        <v>0.2934</v>
      </c>
      <c r="M268" s="73">
        <v>1.7183</v>
      </c>
      <c r="N268" s="74">
        <v>0.7802</v>
      </c>
      <c r="O268" s="73">
        <v>0.4751</v>
      </c>
      <c r="P268" s="74">
        <v>3.7</v>
      </c>
      <c r="Q268" s="75">
        <v>-30.962857</v>
      </c>
      <c r="R268" s="77">
        <v>37.0</v>
      </c>
      <c r="S268" s="75">
        <v>603.004498</v>
      </c>
      <c r="T268" s="72">
        <v>0.0</v>
      </c>
      <c r="U268" s="72">
        <v>0.015</v>
      </c>
      <c r="V268" s="35" t="s">
        <v>107</v>
      </c>
      <c r="W268" s="35">
        <v>29.0</v>
      </c>
      <c r="X268" s="35">
        <v>7.0</v>
      </c>
      <c r="Y268" s="72">
        <v>0.0142</v>
      </c>
      <c r="Z268" s="35">
        <v>0.85</v>
      </c>
      <c r="AA268" s="35" t="s">
        <v>809</v>
      </c>
      <c r="AB268" s="35" t="s">
        <v>90</v>
      </c>
      <c r="AC268" s="35">
        <v>15.44</v>
      </c>
      <c r="AD268" s="78">
        <v>35492.0</v>
      </c>
      <c r="AE268" s="35">
        <v>4.5</v>
      </c>
      <c r="AF268" s="35">
        <v>4.5</v>
      </c>
      <c r="AG268" s="78">
        <v>45758.0</v>
      </c>
      <c r="AH268" s="35">
        <v>0.07</v>
      </c>
      <c r="AI268" s="35" t="s">
        <v>121</v>
      </c>
      <c r="AJ268" s="35"/>
      <c r="AK268" s="35" t="s">
        <v>1130</v>
      </c>
      <c r="AL268" s="35">
        <v>3130.0</v>
      </c>
      <c r="AM268" s="35" t="s">
        <v>94</v>
      </c>
      <c r="AN268" s="35" t="s">
        <v>94</v>
      </c>
      <c r="AO268" s="35" t="s">
        <v>94</v>
      </c>
      <c r="AP268" s="35" t="s">
        <v>94</v>
      </c>
      <c r="AQ268" s="35" t="s">
        <v>94</v>
      </c>
      <c r="AR268" s="35" t="s">
        <v>94</v>
      </c>
      <c r="AS268" s="35" t="s">
        <v>94</v>
      </c>
      <c r="AT268" s="89" t="s">
        <v>1136</v>
      </c>
      <c r="AU268" s="35" t="s">
        <v>1132</v>
      </c>
      <c r="AV268" s="35" t="s">
        <v>824</v>
      </c>
      <c r="AW268" s="35" t="s">
        <v>1133</v>
      </c>
      <c r="AX268" s="91"/>
    </row>
    <row r="269">
      <c r="A269" s="35">
        <v>265.0</v>
      </c>
      <c r="B269" s="66" t="s">
        <v>1137</v>
      </c>
      <c r="C269" s="81" t="str">
        <f t="shared" si="5"/>
        <v>View</v>
      </c>
      <c r="D269" s="35" t="s">
        <v>1138</v>
      </c>
      <c r="E269" s="70">
        <v>0.167</v>
      </c>
      <c r="F269" s="84" t="str">
        <f t="shared" si="6"/>
        <v>Equity Energy</v>
      </c>
      <c r="G269" s="72">
        <v>0.0039</v>
      </c>
      <c r="H269" s="73">
        <v>0.0578</v>
      </c>
      <c r="I269" s="73">
        <v>0.0332</v>
      </c>
      <c r="J269" s="73">
        <v>6.0E-4</v>
      </c>
      <c r="K269" s="73">
        <v>0.2625</v>
      </c>
      <c r="L269" s="73">
        <v>0.236</v>
      </c>
      <c r="M269" s="73">
        <v>1.6039</v>
      </c>
      <c r="N269" s="74">
        <v>0.7204</v>
      </c>
      <c r="O269" s="73">
        <v>0.5578</v>
      </c>
      <c r="P269" s="74">
        <v>2.94</v>
      </c>
      <c r="Q269" s="75">
        <v>-203.640033</v>
      </c>
      <c r="R269" s="77">
        <v>70.0</v>
      </c>
      <c r="S269" s="75">
        <v>1757.261638</v>
      </c>
      <c r="T269" s="72">
        <v>0.038</v>
      </c>
      <c r="U269" s="72">
        <v>0.0388</v>
      </c>
      <c r="V269" s="35" t="s">
        <v>107</v>
      </c>
      <c r="W269" s="35">
        <v>31.0</v>
      </c>
      <c r="X269" s="35">
        <v>23.0</v>
      </c>
      <c r="Y269" s="72">
        <v>0.0135</v>
      </c>
      <c r="Z269" s="35">
        <v>0.8</v>
      </c>
      <c r="AA269" s="35" t="s">
        <v>809</v>
      </c>
      <c r="AB269" s="35" t="s">
        <v>1139</v>
      </c>
      <c r="AC269" s="35">
        <v>14.39</v>
      </c>
      <c r="AD269" s="78">
        <v>37207.0</v>
      </c>
      <c r="AE269" s="35">
        <v>12.92</v>
      </c>
      <c r="AF269" s="35">
        <v>0.25</v>
      </c>
      <c r="AG269" s="78">
        <v>45824.0</v>
      </c>
      <c r="AH269" s="35">
        <v>0.6966</v>
      </c>
      <c r="AI269" s="35" t="s">
        <v>121</v>
      </c>
      <c r="AJ269" s="35" t="s">
        <v>92</v>
      </c>
      <c r="AK269" s="35" t="s">
        <v>1130</v>
      </c>
      <c r="AL269" s="35">
        <v>3130.0</v>
      </c>
      <c r="AM269" s="35" t="s">
        <v>94</v>
      </c>
      <c r="AN269" s="35" t="s">
        <v>94</v>
      </c>
      <c r="AO269" s="35" t="s">
        <v>94</v>
      </c>
      <c r="AP269" s="35" t="s">
        <v>94</v>
      </c>
      <c r="AQ269" s="35" t="s">
        <v>94</v>
      </c>
      <c r="AR269" s="35" t="s">
        <v>94</v>
      </c>
      <c r="AS269" s="35" t="s">
        <v>94</v>
      </c>
      <c r="AT269" s="89" t="s">
        <v>1140</v>
      </c>
      <c r="AU269" s="35" t="s">
        <v>1132</v>
      </c>
      <c r="AV269" s="35" t="s">
        <v>824</v>
      </c>
      <c r="AW269" s="35" t="s">
        <v>1133</v>
      </c>
      <c r="AX269" s="91"/>
    </row>
    <row r="270">
      <c r="A270" s="35">
        <v>266.0</v>
      </c>
      <c r="B270" s="66" t="s">
        <v>1141</v>
      </c>
      <c r="C270" s="81" t="str">
        <f t="shared" si="5"/>
        <v>View</v>
      </c>
      <c r="D270" s="35" t="s">
        <v>1142</v>
      </c>
      <c r="E270" s="70">
        <v>0.1579</v>
      </c>
      <c r="F270" s="84" t="str">
        <f t="shared" si="6"/>
        <v>Equity Energy</v>
      </c>
      <c r="G270" s="72">
        <v>0.0123</v>
      </c>
      <c r="H270" s="73">
        <v>0.0469</v>
      </c>
      <c r="I270" s="73">
        <v>0.0136</v>
      </c>
      <c r="J270" s="73">
        <v>0.0292</v>
      </c>
      <c r="K270" s="73">
        <v>0.2677</v>
      </c>
      <c r="L270" s="73">
        <v>0.2381</v>
      </c>
      <c r="M270" s="73">
        <v>1.9767</v>
      </c>
      <c r="N270" s="74">
        <v>0.7703</v>
      </c>
      <c r="O270" s="73">
        <v>0.6773</v>
      </c>
      <c r="P270" s="74">
        <v>2.98</v>
      </c>
      <c r="Q270" s="75">
        <v>-32.537567</v>
      </c>
      <c r="R270" s="77">
        <v>30.0</v>
      </c>
      <c r="S270" s="75">
        <v>416.057806</v>
      </c>
      <c r="T270" s="72">
        <v>0.0</v>
      </c>
      <c r="U270" s="72">
        <v>0.0383</v>
      </c>
      <c r="V270" s="35" t="s">
        <v>107</v>
      </c>
      <c r="W270" s="35">
        <v>26.0</v>
      </c>
      <c r="X270" s="35">
        <v>20.0</v>
      </c>
      <c r="Y270" s="72">
        <v>0.0141</v>
      </c>
      <c r="Z270" s="35">
        <v>0.86</v>
      </c>
      <c r="AA270" s="35" t="s">
        <v>809</v>
      </c>
      <c r="AB270" s="35" t="s">
        <v>90</v>
      </c>
      <c r="AC270" s="35">
        <v>13.3</v>
      </c>
      <c r="AD270" s="78">
        <v>37343.0</v>
      </c>
      <c r="AE270" s="35">
        <v>5.07</v>
      </c>
      <c r="AF270" s="35">
        <v>4.84</v>
      </c>
      <c r="AG270" s="78">
        <v>45642.0</v>
      </c>
      <c r="AH270" s="35">
        <v>1.144</v>
      </c>
      <c r="AI270" s="35" t="s">
        <v>140</v>
      </c>
      <c r="AJ270" s="35"/>
      <c r="AK270" s="35" t="s">
        <v>1130</v>
      </c>
      <c r="AL270" s="35">
        <v>3130.0</v>
      </c>
      <c r="AM270" s="35" t="s">
        <v>94</v>
      </c>
      <c r="AN270" s="35" t="s">
        <v>94</v>
      </c>
      <c r="AO270" s="35" t="s">
        <v>94</v>
      </c>
      <c r="AP270" s="35" t="s">
        <v>94</v>
      </c>
      <c r="AQ270" s="35" t="s">
        <v>94</v>
      </c>
      <c r="AR270" s="35" t="s">
        <v>94</v>
      </c>
      <c r="AS270" s="35" t="s">
        <v>94</v>
      </c>
      <c r="AT270" s="89" t="s">
        <v>1143</v>
      </c>
      <c r="AU270" s="35" t="s">
        <v>1132</v>
      </c>
      <c r="AV270" s="35" t="s">
        <v>824</v>
      </c>
      <c r="AW270" s="35" t="s">
        <v>1133</v>
      </c>
      <c r="AX270" s="91"/>
    </row>
    <row r="271">
      <c r="A271" s="35">
        <v>267.0</v>
      </c>
      <c r="B271" s="66" t="s">
        <v>1144</v>
      </c>
      <c r="C271" s="81" t="str">
        <f t="shared" si="5"/>
        <v>View</v>
      </c>
      <c r="D271" s="35" t="s">
        <v>1145</v>
      </c>
      <c r="E271" s="70">
        <v>0.1401</v>
      </c>
      <c r="F271" s="84" t="str">
        <f t="shared" si="6"/>
        <v>Equity Energy</v>
      </c>
      <c r="G271" s="72">
        <v>0.004</v>
      </c>
      <c r="H271" s="73">
        <v>-0.0117</v>
      </c>
      <c r="I271" s="73">
        <v>-0.0454</v>
      </c>
      <c r="J271" s="73">
        <v>-0.0466</v>
      </c>
      <c r="K271" s="73">
        <v>0.2547</v>
      </c>
      <c r="L271" s="73">
        <v>0.2759</v>
      </c>
      <c r="M271" s="73">
        <v>2.1468</v>
      </c>
      <c r="N271" s="74">
        <v>0.7276</v>
      </c>
      <c r="O271" s="73">
        <v>0.6578</v>
      </c>
      <c r="P271" s="74">
        <v>3.38</v>
      </c>
      <c r="Q271" s="75">
        <v>-107.250182</v>
      </c>
      <c r="R271" s="77">
        <v>23.0</v>
      </c>
      <c r="S271" s="75">
        <v>415.9557</v>
      </c>
      <c r="T271" s="72">
        <v>0.0268</v>
      </c>
      <c r="U271" s="72">
        <v>0.0269</v>
      </c>
      <c r="V271" s="35" t="s">
        <v>107</v>
      </c>
      <c r="W271" s="35">
        <v>64.0</v>
      </c>
      <c r="X271" s="35">
        <v>26.0</v>
      </c>
      <c r="Y271" s="72">
        <v>0.0161</v>
      </c>
      <c r="Z271" s="35">
        <v>0.97</v>
      </c>
      <c r="AA271" s="35" t="s">
        <v>809</v>
      </c>
      <c r="AB271" s="35" t="s">
        <v>90</v>
      </c>
      <c r="AC271" s="35">
        <v>14.7</v>
      </c>
      <c r="AD271" s="78">
        <v>39022.0</v>
      </c>
      <c r="AE271" s="35">
        <v>7.23</v>
      </c>
      <c r="AF271" s="35">
        <v>4.84</v>
      </c>
      <c r="AG271" s="78">
        <v>45831.0</v>
      </c>
      <c r="AH271" s="35">
        <v>0.514</v>
      </c>
      <c r="AI271" s="35" t="s">
        <v>91</v>
      </c>
      <c r="AJ271" s="35" t="s">
        <v>92</v>
      </c>
      <c r="AK271" s="35" t="s">
        <v>1130</v>
      </c>
      <c r="AL271" s="35">
        <v>3130.0</v>
      </c>
      <c r="AM271" s="35" t="s">
        <v>94</v>
      </c>
      <c r="AN271" s="35" t="s">
        <v>94</v>
      </c>
      <c r="AO271" s="35" t="s">
        <v>94</v>
      </c>
      <c r="AP271" s="35" t="s">
        <v>94</v>
      </c>
      <c r="AQ271" s="35" t="s">
        <v>94</v>
      </c>
      <c r="AR271" s="35" t="s">
        <v>94</v>
      </c>
      <c r="AS271" s="35" t="s">
        <v>94</v>
      </c>
      <c r="AT271" s="89" t="s">
        <v>1146</v>
      </c>
      <c r="AU271" s="35" t="s">
        <v>1132</v>
      </c>
      <c r="AV271" s="35" t="s">
        <v>824</v>
      </c>
      <c r="AW271" s="35" t="s">
        <v>1133</v>
      </c>
      <c r="AX271" s="91"/>
    </row>
    <row r="272">
      <c r="A272" s="35">
        <v>268.0</v>
      </c>
      <c r="B272" s="66" t="s">
        <v>1147</v>
      </c>
      <c r="C272" s="81" t="str">
        <f t="shared" si="5"/>
        <v>View</v>
      </c>
      <c r="D272" s="35" t="s">
        <v>1148</v>
      </c>
      <c r="E272" s="70">
        <v>0.1225</v>
      </c>
      <c r="F272" s="84" t="str">
        <f t="shared" si="6"/>
        <v>Equity Energy</v>
      </c>
      <c r="G272" s="72">
        <v>8.0E-4</v>
      </c>
      <c r="H272" s="73">
        <v>0.0072</v>
      </c>
      <c r="I272" s="73">
        <v>-0.0131</v>
      </c>
      <c r="J272" s="73">
        <v>-0.0238</v>
      </c>
      <c r="K272" s="73">
        <v>0.2423</v>
      </c>
      <c r="L272" s="73">
        <v>0.2354</v>
      </c>
      <c r="M272" s="73">
        <v>1.9929</v>
      </c>
      <c r="N272" s="74">
        <v>0.7619</v>
      </c>
      <c r="O272" s="73">
        <v>0.6217</v>
      </c>
      <c r="P272" s="74">
        <v>3.3</v>
      </c>
      <c r="Q272" s="75">
        <v>-133.194294</v>
      </c>
      <c r="R272" s="77">
        <v>103.0</v>
      </c>
      <c r="S272" s="75">
        <v>1351.880567</v>
      </c>
      <c r="T272" s="72">
        <v>0.0312</v>
      </c>
      <c r="U272" s="72">
        <v>0.0329</v>
      </c>
      <c r="V272" s="35" t="s">
        <v>107</v>
      </c>
      <c r="W272" s="35">
        <v>48.0</v>
      </c>
      <c r="X272" s="35">
        <v>29.0</v>
      </c>
      <c r="Y272" s="72">
        <v>0.0152</v>
      </c>
      <c r="Z272" s="35">
        <v>0.85</v>
      </c>
      <c r="AA272" s="35" t="s">
        <v>809</v>
      </c>
      <c r="AB272" s="35" t="s">
        <v>90</v>
      </c>
      <c r="AC272" s="35">
        <v>14.94</v>
      </c>
      <c r="AD272" s="78">
        <v>41568.0</v>
      </c>
      <c r="AE272" s="35">
        <v>11.7</v>
      </c>
      <c r="AF272" s="35">
        <v>0.0</v>
      </c>
      <c r="AG272" s="78">
        <v>45828.0</v>
      </c>
      <c r="AH272" s="35">
        <v>0.218</v>
      </c>
      <c r="AI272" s="35" t="s">
        <v>91</v>
      </c>
      <c r="AJ272" s="35" t="s">
        <v>92</v>
      </c>
      <c r="AK272" s="35" t="s">
        <v>1130</v>
      </c>
      <c r="AL272" s="35">
        <v>3130.0</v>
      </c>
      <c r="AM272" s="35" t="s">
        <v>94</v>
      </c>
      <c r="AN272" s="35" t="s">
        <v>94</v>
      </c>
      <c r="AO272" s="35" t="s">
        <v>94</v>
      </c>
      <c r="AP272" s="35" t="s">
        <v>94</v>
      </c>
      <c r="AQ272" s="35" t="s">
        <v>94</v>
      </c>
      <c r="AR272" s="35" t="s">
        <v>94</v>
      </c>
      <c r="AS272" s="35" t="s">
        <v>94</v>
      </c>
      <c r="AT272" s="89" t="s">
        <v>1149</v>
      </c>
      <c r="AU272" s="35" t="s">
        <v>1132</v>
      </c>
      <c r="AV272" s="35" t="s">
        <v>824</v>
      </c>
      <c r="AW272" s="35" t="s">
        <v>1133</v>
      </c>
      <c r="AX272" s="91"/>
    </row>
    <row r="273">
      <c r="A273" s="35">
        <v>269.0</v>
      </c>
      <c r="B273" s="66" t="s">
        <v>1130</v>
      </c>
      <c r="C273" s="81" t="str">
        <f t="shared" si="5"/>
        <v>View</v>
      </c>
      <c r="D273" s="35" t="s">
        <v>1150</v>
      </c>
      <c r="E273" s="70">
        <v>0.1174</v>
      </c>
      <c r="F273" s="84" t="str">
        <f t="shared" si="6"/>
        <v>Equity Energy</v>
      </c>
      <c r="G273" s="72">
        <v>8.0E-4</v>
      </c>
      <c r="H273" s="73">
        <v>0.0153</v>
      </c>
      <c r="I273" s="73">
        <v>-0.0076</v>
      </c>
      <c r="J273" s="73">
        <v>-0.0257</v>
      </c>
      <c r="K273" s="73">
        <v>0.2382</v>
      </c>
      <c r="L273" s="73">
        <v>0.2388</v>
      </c>
      <c r="M273" s="73">
        <v>1.9053</v>
      </c>
      <c r="N273" s="74">
        <v>0.7395</v>
      </c>
      <c r="O273" s="73">
        <v>0.5955</v>
      </c>
      <c r="P273" s="74">
        <v>3.29</v>
      </c>
      <c r="Q273" s="75">
        <v>-5278.890133</v>
      </c>
      <c r="R273" s="77">
        <v>25.0</v>
      </c>
      <c r="S273" s="75">
        <v>26766.42344</v>
      </c>
      <c r="T273" s="72">
        <v>0.0323</v>
      </c>
      <c r="U273" s="72">
        <v>0.0334</v>
      </c>
      <c r="V273" s="35" t="s">
        <v>145</v>
      </c>
      <c r="W273" s="35">
        <v>56.0</v>
      </c>
      <c r="X273" s="35">
        <v>34.0</v>
      </c>
      <c r="Y273" s="72">
        <v>0.0149</v>
      </c>
      <c r="Z273" s="35">
        <v>0.85</v>
      </c>
      <c r="AA273" s="35" t="s">
        <v>809</v>
      </c>
      <c r="AB273" s="35" t="s">
        <v>90</v>
      </c>
      <c r="AC273" s="35">
        <v>15.55</v>
      </c>
      <c r="AD273" s="78">
        <v>36145.0</v>
      </c>
      <c r="AE273" s="35">
        <v>10.42</v>
      </c>
      <c r="AF273" s="35">
        <v>4.42</v>
      </c>
      <c r="AG273" s="78">
        <v>45831.0</v>
      </c>
      <c r="AH273" s="35">
        <v>0.7183</v>
      </c>
      <c r="AI273" s="35" t="s">
        <v>91</v>
      </c>
      <c r="AJ273" s="35" t="s">
        <v>92</v>
      </c>
      <c r="AK273" s="35" t="s">
        <v>1130</v>
      </c>
      <c r="AL273" s="35">
        <v>3130.0</v>
      </c>
      <c r="AM273" s="35" t="s">
        <v>94</v>
      </c>
      <c r="AN273" s="35" t="s">
        <v>94</v>
      </c>
      <c r="AO273" s="35" t="s">
        <v>94</v>
      </c>
      <c r="AP273" s="35" t="s">
        <v>94</v>
      </c>
      <c r="AQ273" s="35" t="s">
        <v>94</v>
      </c>
      <c r="AR273" s="35" t="s">
        <v>94</v>
      </c>
      <c r="AS273" s="35" t="s">
        <v>94</v>
      </c>
      <c r="AT273" s="89" t="s">
        <v>1151</v>
      </c>
      <c r="AU273" s="35" t="s">
        <v>1132</v>
      </c>
      <c r="AV273" s="35" t="s">
        <v>824</v>
      </c>
      <c r="AW273" s="35" t="s">
        <v>1133</v>
      </c>
      <c r="AX273" s="91"/>
    </row>
    <row r="274">
      <c r="A274" s="35">
        <v>270.0</v>
      </c>
      <c r="B274" s="66" t="s">
        <v>1152</v>
      </c>
      <c r="C274" s="81" t="str">
        <f t="shared" si="5"/>
        <v>View</v>
      </c>
      <c r="D274" s="35" t="s">
        <v>1153</v>
      </c>
      <c r="E274" s="70">
        <v>0.9245</v>
      </c>
      <c r="F274" s="84" t="str">
        <f t="shared" si="6"/>
        <v>Equity Precious Metals</v>
      </c>
      <c r="G274" s="72">
        <v>0.0108</v>
      </c>
      <c r="H274" s="73">
        <v>0.5726</v>
      </c>
      <c r="I274" s="73">
        <v>0.3845</v>
      </c>
      <c r="J274" s="73">
        <v>0.5724</v>
      </c>
      <c r="K274" s="73">
        <v>1.3171</v>
      </c>
      <c r="L274" s="73">
        <v>0.4928</v>
      </c>
      <c r="M274" s="73">
        <v>0.4456</v>
      </c>
      <c r="N274" s="74">
        <v>0.1493</v>
      </c>
      <c r="O274" s="73">
        <v>0.4928</v>
      </c>
      <c r="P274" s="74">
        <v>0.86</v>
      </c>
      <c r="Q274" s="75">
        <v>115.606432</v>
      </c>
      <c r="R274" s="77">
        <v>43.0</v>
      </c>
      <c r="S274" s="75">
        <v>670.777105</v>
      </c>
      <c r="T274" s="72">
        <v>0.0044</v>
      </c>
      <c r="U274" s="72">
        <v>0.0053</v>
      </c>
      <c r="V274" s="35" t="s">
        <v>107</v>
      </c>
      <c r="W274" s="35">
        <v>10.0</v>
      </c>
      <c r="X274" s="35">
        <v>3.0</v>
      </c>
      <c r="Y274" s="72">
        <v>0.019</v>
      </c>
      <c r="Z274" s="35">
        <v>0.56</v>
      </c>
      <c r="AA274" s="35" t="s">
        <v>809</v>
      </c>
      <c r="AB274" s="35" t="s">
        <v>90</v>
      </c>
      <c r="AC274" s="35">
        <v>18.02</v>
      </c>
      <c r="AD274" s="78">
        <v>35815.0</v>
      </c>
      <c r="AE274" s="35">
        <v>18.08</v>
      </c>
      <c r="AF274" s="35">
        <v>12.99</v>
      </c>
      <c r="AG274" s="78">
        <v>45646.0</v>
      </c>
      <c r="AH274" s="35">
        <v>0.4693</v>
      </c>
      <c r="AI274" s="35" t="s">
        <v>140</v>
      </c>
      <c r="AJ274" s="35"/>
      <c r="AK274" s="35" t="s">
        <v>1154</v>
      </c>
      <c r="AL274" s="35">
        <v>3140.0</v>
      </c>
      <c r="AM274" s="35" t="s">
        <v>94</v>
      </c>
      <c r="AN274" s="35" t="s">
        <v>94</v>
      </c>
      <c r="AO274" s="35" t="s">
        <v>94</v>
      </c>
      <c r="AP274" s="35" t="s">
        <v>94</v>
      </c>
      <c r="AQ274" s="35" t="s">
        <v>94</v>
      </c>
      <c r="AR274" s="35" t="s">
        <v>94</v>
      </c>
      <c r="AS274" s="35" t="s">
        <v>94</v>
      </c>
      <c r="AT274" s="89" t="s">
        <v>1155</v>
      </c>
      <c r="AU274" s="35" t="s">
        <v>1156</v>
      </c>
      <c r="AV274" s="35" t="s">
        <v>824</v>
      </c>
      <c r="AW274" s="35" t="s">
        <v>1157</v>
      </c>
      <c r="AX274" s="91"/>
    </row>
    <row r="275">
      <c r="A275" s="35">
        <v>271.0</v>
      </c>
      <c r="B275" s="66" t="s">
        <v>1158</v>
      </c>
      <c r="C275" s="81" t="str">
        <f t="shared" si="5"/>
        <v>View</v>
      </c>
      <c r="D275" s="35" t="s">
        <v>1159</v>
      </c>
      <c r="E275" s="70">
        <v>0.8678</v>
      </c>
      <c r="F275" s="84" t="str">
        <f t="shared" si="6"/>
        <v>Equity Precious Metals</v>
      </c>
      <c r="G275" s="72">
        <v>0.0039</v>
      </c>
      <c r="H275" s="73">
        <v>0.5904</v>
      </c>
      <c r="I275" s="73">
        <v>0.3794</v>
      </c>
      <c r="J275" s="73">
        <v>0.4693</v>
      </c>
      <c r="K275" s="73">
        <v>1.3355</v>
      </c>
      <c r="L275" s="73">
        <v>0.5203</v>
      </c>
      <c r="M275" s="73">
        <v>0.3673</v>
      </c>
      <c r="N275" s="74">
        <v>0.1014</v>
      </c>
      <c r="O275" s="73">
        <v>0.5203</v>
      </c>
      <c r="P275" s="74">
        <v>0.66</v>
      </c>
      <c r="Q275" s="75">
        <v>100.195703</v>
      </c>
      <c r="R275" s="77">
        <v>54.0</v>
      </c>
      <c r="S275" s="75">
        <v>1508.683512</v>
      </c>
      <c r="T275" s="72">
        <v>0.0081</v>
      </c>
      <c r="U275" s="72">
        <v>0.0102</v>
      </c>
      <c r="V275" s="35" t="s">
        <v>107</v>
      </c>
      <c r="W275" s="35">
        <v>55.0</v>
      </c>
      <c r="X275" s="35">
        <v>1.0</v>
      </c>
      <c r="Y275" s="72">
        <v>0.0211</v>
      </c>
      <c r="Z275" s="35">
        <v>0.58</v>
      </c>
      <c r="AA275" s="35" t="s">
        <v>809</v>
      </c>
      <c r="AB275" s="35" t="s">
        <v>1160</v>
      </c>
      <c r="AC275" s="35">
        <v>17.32</v>
      </c>
      <c r="AD275" s="78">
        <v>40939.0</v>
      </c>
      <c r="AE275" s="35">
        <v>12.51</v>
      </c>
      <c r="AF275" s="35">
        <v>0.25</v>
      </c>
      <c r="AG275" s="78">
        <v>45824.0</v>
      </c>
      <c r="AH275" s="35">
        <v>0.2384</v>
      </c>
      <c r="AI275" s="35" t="s">
        <v>121</v>
      </c>
      <c r="AJ275" s="35" t="s">
        <v>365</v>
      </c>
      <c r="AK275" s="35" t="s">
        <v>1154</v>
      </c>
      <c r="AL275" s="35">
        <v>3140.0</v>
      </c>
      <c r="AM275" s="35" t="s">
        <v>94</v>
      </c>
      <c r="AN275" s="35" t="s">
        <v>94</v>
      </c>
      <c r="AO275" s="35" t="s">
        <v>94</v>
      </c>
      <c r="AP275" s="35" t="s">
        <v>94</v>
      </c>
      <c r="AQ275" s="35" t="s">
        <v>94</v>
      </c>
      <c r="AR275" s="35" t="s">
        <v>94</v>
      </c>
      <c r="AS275" s="35" t="s">
        <v>94</v>
      </c>
      <c r="AT275" s="89" t="s">
        <v>1161</v>
      </c>
      <c r="AU275" s="35" t="s">
        <v>1156</v>
      </c>
      <c r="AV275" s="35" t="s">
        <v>824</v>
      </c>
      <c r="AW275" s="35" t="s">
        <v>1157</v>
      </c>
      <c r="AX275" s="91"/>
    </row>
    <row r="276">
      <c r="A276" s="35">
        <v>272.0</v>
      </c>
      <c r="B276" s="66" t="s">
        <v>1162</v>
      </c>
      <c r="C276" s="81" t="str">
        <f t="shared" si="5"/>
        <v>View</v>
      </c>
      <c r="D276" s="35" t="s">
        <v>1163</v>
      </c>
      <c r="E276" s="70">
        <v>0.7928</v>
      </c>
      <c r="F276" s="84" t="str">
        <f t="shared" si="6"/>
        <v>Equity Precious Metals</v>
      </c>
      <c r="G276" s="72">
        <v>0.0093</v>
      </c>
      <c r="H276" s="73">
        <v>0.4672</v>
      </c>
      <c r="I276" s="73">
        <v>0.3039</v>
      </c>
      <c r="J276" s="73">
        <v>0.402</v>
      </c>
      <c r="K276" s="73">
        <v>0.9528</v>
      </c>
      <c r="L276" s="73">
        <v>0.3711</v>
      </c>
      <c r="M276" s="73">
        <v>0.4379</v>
      </c>
      <c r="N276" s="74">
        <v>0.1793</v>
      </c>
      <c r="O276" s="73">
        <v>0.3711</v>
      </c>
      <c r="P276" s="74">
        <v>1.12</v>
      </c>
      <c r="Q276" s="75">
        <v>89.688325</v>
      </c>
      <c r="R276" s="77">
        <v>34.0</v>
      </c>
      <c r="S276" s="75">
        <v>3677.884122</v>
      </c>
      <c r="T276" s="72">
        <v>2.0E-4</v>
      </c>
      <c r="U276" s="72">
        <v>0.0362</v>
      </c>
      <c r="V276" s="35" t="s">
        <v>107</v>
      </c>
      <c r="W276" s="35">
        <v>82.0</v>
      </c>
      <c r="X276" s="35">
        <v>44.0</v>
      </c>
      <c r="Y276" s="72">
        <v>0.0166</v>
      </c>
      <c r="Z276" s="35">
        <v>0.43</v>
      </c>
      <c r="AA276" s="35" t="s">
        <v>809</v>
      </c>
      <c r="AB276" s="35" t="s">
        <v>743</v>
      </c>
      <c r="AC276" s="35">
        <v>22.64</v>
      </c>
      <c r="AD276" s="78">
        <v>37756.0</v>
      </c>
      <c r="AE276" s="35">
        <v>9.34</v>
      </c>
      <c r="AF276" s="35">
        <v>4.34</v>
      </c>
      <c r="AG276" s="78">
        <v>45631.0</v>
      </c>
      <c r="AH276" s="35">
        <v>1.391</v>
      </c>
      <c r="AI276" s="35" t="s">
        <v>140</v>
      </c>
      <c r="AJ276" s="35"/>
      <c r="AK276" s="35" t="s">
        <v>1154</v>
      </c>
      <c r="AL276" s="35">
        <v>3140.0</v>
      </c>
      <c r="AM276" s="35" t="s">
        <v>94</v>
      </c>
      <c r="AN276" s="35" t="s">
        <v>94</v>
      </c>
      <c r="AO276" s="35" t="s">
        <v>94</v>
      </c>
      <c r="AP276" s="35" t="s">
        <v>94</v>
      </c>
      <c r="AQ276" s="35" t="s">
        <v>94</v>
      </c>
      <c r="AR276" s="35" t="s">
        <v>94</v>
      </c>
      <c r="AS276" s="35" t="s">
        <v>94</v>
      </c>
      <c r="AT276" s="89" t="s">
        <v>1164</v>
      </c>
      <c r="AU276" s="35" t="s">
        <v>1156</v>
      </c>
      <c r="AV276" s="35" t="s">
        <v>824</v>
      </c>
      <c r="AW276" s="35" t="s">
        <v>1157</v>
      </c>
      <c r="AX276" s="91"/>
    </row>
    <row r="277">
      <c r="A277" s="35">
        <v>273.0</v>
      </c>
      <c r="B277" s="66" t="s">
        <v>1165</v>
      </c>
      <c r="C277" s="81" t="str">
        <f t="shared" si="5"/>
        <v>View</v>
      </c>
      <c r="D277" s="35" t="s">
        <v>1166</v>
      </c>
      <c r="E277" s="70">
        <v>0.7859</v>
      </c>
      <c r="F277" s="84" t="str">
        <f t="shared" si="6"/>
        <v>Equity Precious Metals</v>
      </c>
      <c r="G277" s="72">
        <v>0.0142</v>
      </c>
      <c r="H277" s="73">
        <v>0.5587</v>
      </c>
      <c r="I277" s="73">
        <v>0.3726</v>
      </c>
      <c r="J277" s="73">
        <v>0.533</v>
      </c>
      <c r="K277" s="73">
        <v>1.1312</v>
      </c>
      <c r="L277" s="73">
        <v>0.5107</v>
      </c>
      <c r="M277" s="73">
        <v>0.306</v>
      </c>
      <c r="N277" s="74">
        <v>0.0768</v>
      </c>
      <c r="O277" s="73">
        <v>0.5107</v>
      </c>
      <c r="P277" s="74">
        <v>0.56</v>
      </c>
      <c r="Q277" s="75">
        <v>-67.69225</v>
      </c>
      <c r="R277" s="77">
        <v>43.0</v>
      </c>
      <c r="S277" s="75">
        <v>946.847865</v>
      </c>
      <c r="T277" s="72">
        <v>0.0</v>
      </c>
      <c r="U277" s="72">
        <v>0.0478</v>
      </c>
      <c r="V277" s="35" t="s">
        <v>107</v>
      </c>
      <c r="W277" s="35">
        <v>20.0</v>
      </c>
      <c r="X277" s="35">
        <v>10.0</v>
      </c>
      <c r="Y277" s="72">
        <v>0.0187</v>
      </c>
      <c r="Z277" s="35">
        <v>0.64</v>
      </c>
      <c r="AA277" s="35" t="s">
        <v>809</v>
      </c>
      <c r="AB277" s="35" t="s">
        <v>1167</v>
      </c>
      <c r="AC277" s="35">
        <v>23.11</v>
      </c>
      <c r="AD277" s="78">
        <v>20495.0</v>
      </c>
      <c r="AE277" s="35">
        <v>11.18</v>
      </c>
      <c r="AF277" s="35">
        <v>11.18</v>
      </c>
      <c r="AG277" s="78">
        <v>45644.0</v>
      </c>
      <c r="AH277" s="35">
        <v>0.775</v>
      </c>
      <c r="AI277" s="35" t="s">
        <v>140</v>
      </c>
      <c r="AJ277" s="35"/>
      <c r="AK277" s="35" t="s">
        <v>1154</v>
      </c>
      <c r="AL277" s="35">
        <v>3140.0</v>
      </c>
      <c r="AM277" s="35" t="s">
        <v>94</v>
      </c>
      <c r="AN277" s="35" t="s">
        <v>94</v>
      </c>
      <c r="AO277" s="35" t="s">
        <v>94</v>
      </c>
      <c r="AP277" s="35" t="s">
        <v>94</v>
      </c>
      <c r="AQ277" s="35" t="s">
        <v>94</v>
      </c>
      <c r="AR277" s="35" t="s">
        <v>94</v>
      </c>
      <c r="AS277" s="35" t="s">
        <v>94</v>
      </c>
      <c r="AT277" s="89" t="s">
        <v>1168</v>
      </c>
      <c r="AU277" s="35" t="s">
        <v>1156</v>
      </c>
      <c r="AV277" s="35" t="s">
        <v>824</v>
      </c>
      <c r="AW277" s="35" t="s">
        <v>1157</v>
      </c>
      <c r="AX277" s="91"/>
    </row>
    <row r="278">
      <c r="A278" s="35">
        <v>274.0</v>
      </c>
      <c r="B278" s="66" t="s">
        <v>1154</v>
      </c>
      <c r="C278" s="81" t="str">
        <f t="shared" si="5"/>
        <v>View</v>
      </c>
      <c r="D278" s="35" t="s">
        <v>1169</v>
      </c>
      <c r="E278" s="70">
        <v>0.7295</v>
      </c>
      <c r="F278" s="84" t="str">
        <f t="shared" si="6"/>
        <v>Equity Precious Metals</v>
      </c>
      <c r="G278" s="72">
        <v>0.0051</v>
      </c>
      <c r="H278" s="73">
        <v>0.5467</v>
      </c>
      <c r="I278" s="73">
        <v>0.3463</v>
      </c>
      <c r="J278" s="73">
        <v>0.4238</v>
      </c>
      <c r="K278" s="73">
        <v>1.0929</v>
      </c>
      <c r="L278" s="73">
        <v>0.4979</v>
      </c>
      <c r="M278" s="73">
        <v>0.3066</v>
      </c>
      <c r="N278" s="74">
        <v>0.0732</v>
      </c>
      <c r="O278" s="73">
        <v>0.4979</v>
      </c>
      <c r="P278" s="74">
        <v>0.58</v>
      </c>
      <c r="Q278" s="75">
        <v>-2982.499672</v>
      </c>
      <c r="R278" s="77">
        <v>67.0</v>
      </c>
      <c r="S278" s="75">
        <v>15302.33565</v>
      </c>
      <c r="T278" s="72">
        <v>0.0065</v>
      </c>
      <c r="U278" s="72">
        <v>0.0077</v>
      </c>
      <c r="V278" s="35" t="s">
        <v>145</v>
      </c>
      <c r="W278" s="35">
        <v>73.0</v>
      </c>
      <c r="X278" s="35">
        <v>20.0</v>
      </c>
      <c r="Y278" s="72">
        <v>0.0211</v>
      </c>
      <c r="Z278" s="35">
        <v>0.62</v>
      </c>
      <c r="AA278" s="35" t="s">
        <v>809</v>
      </c>
      <c r="AB278" s="35" t="s">
        <v>522</v>
      </c>
      <c r="AC278" s="35">
        <v>19.38</v>
      </c>
      <c r="AD278" s="78">
        <v>38853.0</v>
      </c>
      <c r="AE278" s="35">
        <v>19.14</v>
      </c>
      <c r="AF278" s="35">
        <v>1.17</v>
      </c>
      <c r="AG278" s="78">
        <v>45649.0</v>
      </c>
      <c r="AH278" s="35">
        <v>0.4025</v>
      </c>
      <c r="AI278" s="35" t="s">
        <v>140</v>
      </c>
      <c r="AJ278" s="35" t="s">
        <v>92</v>
      </c>
      <c r="AK278" s="35" t="s">
        <v>1154</v>
      </c>
      <c r="AL278" s="35">
        <v>3140.0</v>
      </c>
      <c r="AM278" s="35" t="s">
        <v>94</v>
      </c>
      <c r="AN278" s="35" t="s">
        <v>94</v>
      </c>
      <c r="AO278" s="35" t="s">
        <v>94</v>
      </c>
      <c r="AP278" s="35" t="s">
        <v>94</v>
      </c>
      <c r="AQ278" s="35" t="s">
        <v>94</v>
      </c>
      <c r="AR278" s="35" t="s">
        <v>94</v>
      </c>
      <c r="AS278" s="35" t="s">
        <v>94</v>
      </c>
      <c r="AT278" s="89" t="s">
        <v>1170</v>
      </c>
      <c r="AU278" s="35" t="s">
        <v>1156</v>
      </c>
      <c r="AV278" s="35" t="s">
        <v>824</v>
      </c>
      <c r="AW278" s="35" t="s">
        <v>1157</v>
      </c>
      <c r="AX278" s="91"/>
    </row>
    <row r="279">
      <c r="A279" s="35">
        <v>275.0</v>
      </c>
      <c r="B279" s="66" t="s">
        <v>1171</v>
      </c>
      <c r="C279" s="81" t="str">
        <f t="shared" si="5"/>
        <v>View</v>
      </c>
      <c r="D279" s="35" t="s">
        <v>1172</v>
      </c>
      <c r="E279" s="70">
        <v>0.7117</v>
      </c>
      <c r="F279" s="84" t="str">
        <f t="shared" si="6"/>
        <v>Equity Precious Metals</v>
      </c>
      <c r="G279" s="72">
        <v>0.005</v>
      </c>
      <c r="H279" s="73">
        <v>0.6253</v>
      </c>
      <c r="I279" s="73">
        <v>0.4434</v>
      </c>
      <c r="J279" s="73">
        <v>0.566</v>
      </c>
      <c r="K279" s="73">
        <v>1.0419</v>
      </c>
      <c r="L279" s="73">
        <v>0.4968</v>
      </c>
      <c r="M279" s="73">
        <v>0.2872</v>
      </c>
      <c r="N279" s="74">
        <v>0.0622</v>
      </c>
      <c r="O279" s="73">
        <v>0.4968</v>
      </c>
      <c r="P279" s="74">
        <v>0.53</v>
      </c>
      <c r="Q279" s="75">
        <v>23.144255</v>
      </c>
      <c r="R279" s="77">
        <v>40.0</v>
      </c>
      <c r="S279" s="75">
        <v>413.756732</v>
      </c>
      <c r="T279" s="72">
        <v>0.0</v>
      </c>
      <c r="U279" s="72">
        <v>0.0064</v>
      </c>
      <c r="V279" s="35" t="s">
        <v>107</v>
      </c>
      <c r="W279" s="35">
        <v>18.0</v>
      </c>
      <c r="X279" s="35">
        <v>33.0</v>
      </c>
      <c r="Y279" s="72">
        <v>0.0205</v>
      </c>
      <c r="Z279" s="35">
        <v>0.52</v>
      </c>
      <c r="AA279" s="35" t="s">
        <v>809</v>
      </c>
      <c r="AB279" s="35" t="s">
        <v>522</v>
      </c>
      <c r="AC279" s="35">
        <v>20.42</v>
      </c>
      <c r="AD279" s="78">
        <v>41834.0</v>
      </c>
      <c r="AE279" s="35">
        <v>10.26</v>
      </c>
      <c r="AF279" s="35">
        <v>1.25</v>
      </c>
      <c r="AG279" s="78">
        <v>45638.0</v>
      </c>
      <c r="AH279" s="35">
        <v>0.29</v>
      </c>
      <c r="AI279" s="35" t="s">
        <v>140</v>
      </c>
      <c r="AJ279" s="35" t="s">
        <v>92</v>
      </c>
      <c r="AK279" s="35" t="s">
        <v>1154</v>
      </c>
      <c r="AL279" s="35">
        <v>3140.0</v>
      </c>
      <c r="AM279" s="35" t="s">
        <v>94</v>
      </c>
      <c r="AN279" s="35" t="s">
        <v>94</v>
      </c>
      <c r="AO279" s="35" t="s">
        <v>94</v>
      </c>
      <c r="AP279" s="35" t="s">
        <v>94</v>
      </c>
      <c r="AQ279" s="35" t="s">
        <v>94</v>
      </c>
      <c r="AR279" s="35" t="s">
        <v>94</v>
      </c>
      <c r="AS279" s="35" t="s">
        <v>94</v>
      </c>
      <c r="AT279" s="89" t="s">
        <v>1173</v>
      </c>
      <c r="AU279" s="35" t="s">
        <v>1156</v>
      </c>
      <c r="AV279" s="35" t="s">
        <v>824</v>
      </c>
      <c r="AW279" s="35" t="s">
        <v>1157</v>
      </c>
      <c r="AX279" s="91"/>
    </row>
    <row r="280">
      <c r="A280" s="35">
        <v>276.0</v>
      </c>
      <c r="B280" s="66" t="s">
        <v>1174</v>
      </c>
      <c r="C280" s="81" t="str">
        <f t="shared" si="5"/>
        <v>View</v>
      </c>
      <c r="D280" s="35" t="s">
        <v>1175</v>
      </c>
      <c r="E280" s="70">
        <v>1.1267</v>
      </c>
      <c r="F280" s="84" t="str">
        <f t="shared" si="6"/>
        <v>Miscellaneous Sector</v>
      </c>
      <c r="G280" s="72">
        <v>0.0171</v>
      </c>
      <c r="H280" s="73">
        <v>0.0725</v>
      </c>
      <c r="I280" s="73">
        <v>-0.0077</v>
      </c>
      <c r="J280" s="73">
        <v>0.3826</v>
      </c>
      <c r="K280" s="73">
        <v>1.3745</v>
      </c>
      <c r="L280" s="73">
        <v>0.4232</v>
      </c>
      <c r="M280" s="73">
        <v>2.0843</v>
      </c>
      <c r="N280" s="74">
        <v>0.7565</v>
      </c>
      <c r="O280" s="73">
        <v>0.4232</v>
      </c>
      <c r="P280" s="74">
        <v>5.13</v>
      </c>
      <c r="Q280" s="75">
        <v>-10.389639</v>
      </c>
      <c r="R280" s="77">
        <v>38.0</v>
      </c>
      <c r="S280" s="75">
        <v>345.27394</v>
      </c>
      <c r="T280" s="72">
        <v>0.0</v>
      </c>
      <c r="U280" s="72">
        <v>0.0019</v>
      </c>
      <c r="V280" s="35" t="s">
        <v>107</v>
      </c>
      <c r="W280" s="35" t="s">
        <v>94</v>
      </c>
      <c r="X280" s="35" t="s">
        <v>94</v>
      </c>
      <c r="Y280" s="72">
        <v>0.0163</v>
      </c>
      <c r="Z280" s="35">
        <v>1.13</v>
      </c>
      <c r="AA280" s="35" t="s">
        <v>809</v>
      </c>
      <c r="AB280" s="35" t="s">
        <v>90</v>
      </c>
      <c r="AC280" s="35">
        <v>40.18</v>
      </c>
      <c r="AD280" s="78">
        <v>35359.0</v>
      </c>
      <c r="AE280" s="35">
        <v>26.19</v>
      </c>
      <c r="AF280" s="35">
        <v>9.51</v>
      </c>
      <c r="AG280" s="78">
        <v>45656.0</v>
      </c>
      <c r="AH280" s="35">
        <v>0.9591</v>
      </c>
      <c r="AI280" s="35" t="s">
        <v>140</v>
      </c>
      <c r="AJ280" s="35"/>
      <c r="AK280" s="35" t="s">
        <v>93</v>
      </c>
      <c r="AL280" s="35">
        <v>3150.0</v>
      </c>
      <c r="AM280" s="35" t="s">
        <v>94</v>
      </c>
      <c r="AN280" s="35" t="s">
        <v>94</v>
      </c>
      <c r="AO280" s="35" t="s">
        <v>94</v>
      </c>
      <c r="AP280" s="35" t="s">
        <v>94</v>
      </c>
      <c r="AQ280" s="35" t="s">
        <v>94</v>
      </c>
      <c r="AR280" s="35" t="s">
        <v>94</v>
      </c>
      <c r="AS280" s="35" t="s">
        <v>94</v>
      </c>
      <c r="AT280" s="89" t="s">
        <v>1176</v>
      </c>
      <c r="AU280" s="35" t="s">
        <v>1177</v>
      </c>
      <c r="AV280" s="35" t="s">
        <v>824</v>
      </c>
      <c r="AW280" s="35" t="s">
        <v>1178</v>
      </c>
      <c r="AX280" s="91"/>
    </row>
    <row r="281">
      <c r="A281" s="35">
        <v>277.0</v>
      </c>
      <c r="B281" s="66" t="s">
        <v>1179</v>
      </c>
      <c r="C281" s="81" t="str">
        <f t="shared" si="5"/>
        <v>View</v>
      </c>
      <c r="D281" s="35" t="s">
        <v>1180</v>
      </c>
      <c r="E281" s="70">
        <v>0.9224</v>
      </c>
      <c r="F281" s="84" t="str">
        <f t="shared" si="6"/>
        <v>Miscellaneous Sector</v>
      </c>
      <c r="G281" s="72">
        <v>0.0056</v>
      </c>
      <c r="H281" s="73">
        <v>0.3776</v>
      </c>
      <c r="I281" s="73">
        <v>0.2536</v>
      </c>
      <c r="J281" s="73">
        <v>0.4963</v>
      </c>
      <c r="K281" s="73">
        <v>1.1868</v>
      </c>
      <c r="L281" s="73">
        <v>0.3048</v>
      </c>
      <c r="M281" s="73">
        <v>1.8345</v>
      </c>
      <c r="N281" s="74">
        <v>0.893</v>
      </c>
      <c r="O281" s="73">
        <v>0.3048</v>
      </c>
      <c r="P281" s="74">
        <v>6.23</v>
      </c>
      <c r="Q281" s="75">
        <v>582.223573</v>
      </c>
      <c r="R281" s="77">
        <v>28.0</v>
      </c>
      <c r="S281" s="75">
        <v>1989.05432</v>
      </c>
      <c r="T281" s="72">
        <v>0.01</v>
      </c>
      <c r="U281" s="72">
        <v>0.0055</v>
      </c>
      <c r="V281" s="35" t="s">
        <v>107</v>
      </c>
      <c r="W281" s="35" t="s">
        <v>94</v>
      </c>
      <c r="X281" s="35" t="s">
        <v>94</v>
      </c>
      <c r="Y281" s="72">
        <v>0.0173</v>
      </c>
      <c r="Z281" s="35">
        <v>0.73</v>
      </c>
      <c r="AA281" s="35" t="s">
        <v>809</v>
      </c>
      <c r="AB281" s="35" t="s">
        <v>522</v>
      </c>
      <c r="AC281" s="35">
        <v>19.17</v>
      </c>
      <c r="AD281" s="78">
        <v>39307.0</v>
      </c>
      <c r="AE281" s="35">
        <v>17.9</v>
      </c>
      <c r="AF281" s="35">
        <v>1.17</v>
      </c>
      <c r="AG281" s="78">
        <v>45649.0</v>
      </c>
      <c r="AH281" s="35">
        <v>0.6142</v>
      </c>
      <c r="AI281" s="35" t="s">
        <v>140</v>
      </c>
      <c r="AJ281" s="35" t="s">
        <v>92</v>
      </c>
      <c r="AK281" s="35" t="s">
        <v>93</v>
      </c>
      <c r="AL281" s="35">
        <v>3150.0</v>
      </c>
      <c r="AM281" s="35" t="s">
        <v>94</v>
      </c>
      <c r="AN281" s="35" t="s">
        <v>94</v>
      </c>
      <c r="AO281" s="35" t="s">
        <v>94</v>
      </c>
      <c r="AP281" s="35" t="s">
        <v>94</v>
      </c>
      <c r="AQ281" s="35" t="s">
        <v>94</v>
      </c>
      <c r="AR281" s="35" t="s">
        <v>94</v>
      </c>
      <c r="AS281" s="35" t="s">
        <v>94</v>
      </c>
      <c r="AT281" s="89" t="s">
        <v>1181</v>
      </c>
      <c r="AU281" s="35" t="s">
        <v>1177</v>
      </c>
      <c r="AV281" s="35" t="s">
        <v>824</v>
      </c>
      <c r="AW281" s="35" t="s">
        <v>1178</v>
      </c>
      <c r="AX281" s="91"/>
    </row>
    <row r="282">
      <c r="A282" s="35">
        <v>278.0</v>
      </c>
      <c r="B282" s="66" t="s">
        <v>1182</v>
      </c>
      <c r="C282" s="81" t="str">
        <f t="shared" si="5"/>
        <v>View</v>
      </c>
      <c r="D282" s="35" t="s">
        <v>1183</v>
      </c>
      <c r="E282" s="70">
        <v>0.378</v>
      </c>
      <c r="F282" s="84" t="str">
        <f t="shared" si="6"/>
        <v>Miscellaneous Sector</v>
      </c>
      <c r="G282" s="72">
        <v>0.0068</v>
      </c>
      <c r="H282" s="73">
        <v>0.0392</v>
      </c>
      <c r="I282" s="73">
        <v>6.0E-4</v>
      </c>
      <c r="J282" s="73">
        <v>0.127</v>
      </c>
      <c r="K282" s="73">
        <v>0.4631</v>
      </c>
      <c r="L282" s="73">
        <v>0.5554</v>
      </c>
      <c r="M282" s="73">
        <v>0.3209</v>
      </c>
      <c r="N282" s="74">
        <v>0.1154</v>
      </c>
      <c r="O282" s="73">
        <v>0.5554</v>
      </c>
      <c r="P282" s="74">
        <v>0.6</v>
      </c>
      <c r="Q282" s="75">
        <v>36.366037</v>
      </c>
      <c r="R282" s="77">
        <v>53.0</v>
      </c>
      <c r="S282" s="75">
        <v>2815.489804</v>
      </c>
      <c r="T282" s="72">
        <v>3.0E-4</v>
      </c>
      <c r="U282" s="72">
        <v>0.0024</v>
      </c>
      <c r="V282" s="35" t="s">
        <v>107</v>
      </c>
      <c r="W282" s="35" t="s">
        <v>94</v>
      </c>
      <c r="X282" s="35" t="s">
        <v>94</v>
      </c>
      <c r="Y282" s="72">
        <v>0.0158</v>
      </c>
      <c r="Z282" s="35">
        <v>1.37</v>
      </c>
      <c r="AA282" s="35" t="s">
        <v>809</v>
      </c>
      <c r="AB282" s="35" t="s">
        <v>522</v>
      </c>
      <c r="AC282" s="35">
        <v>31.48</v>
      </c>
      <c r="AD282" s="78">
        <v>42625.0</v>
      </c>
      <c r="AE282" s="35">
        <v>7.34</v>
      </c>
      <c r="AF282" s="35">
        <v>3.25</v>
      </c>
      <c r="AG282" s="78">
        <v>45835.0</v>
      </c>
      <c r="AH282" s="35">
        <v>0.0794</v>
      </c>
      <c r="AI282" s="35" t="s">
        <v>121</v>
      </c>
      <c r="AJ282" s="35" t="s">
        <v>365</v>
      </c>
      <c r="AK282" s="35" t="s">
        <v>93</v>
      </c>
      <c r="AL282" s="35">
        <v>3150.0</v>
      </c>
      <c r="AM282" s="35" t="s">
        <v>94</v>
      </c>
      <c r="AN282" s="35" t="s">
        <v>94</v>
      </c>
      <c r="AO282" s="35" t="s">
        <v>94</v>
      </c>
      <c r="AP282" s="35" t="s">
        <v>94</v>
      </c>
      <c r="AQ282" s="35" t="s">
        <v>94</v>
      </c>
      <c r="AR282" s="35" t="s">
        <v>94</v>
      </c>
      <c r="AS282" s="35" t="s">
        <v>94</v>
      </c>
      <c r="AT282" s="89" t="s">
        <v>1184</v>
      </c>
      <c r="AU282" s="35" t="s">
        <v>1177</v>
      </c>
      <c r="AV282" s="35" t="s">
        <v>824</v>
      </c>
      <c r="AW282" s="35" t="s">
        <v>1178</v>
      </c>
      <c r="AX282" s="91"/>
    </row>
    <row r="283">
      <c r="A283" s="35">
        <v>279.0</v>
      </c>
      <c r="B283" s="66" t="s">
        <v>1185</v>
      </c>
      <c r="C283" s="81" t="str">
        <f t="shared" si="5"/>
        <v>View</v>
      </c>
      <c r="D283" s="35" t="s">
        <v>1186</v>
      </c>
      <c r="E283" s="70">
        <v>0.2324</v>
      </c>
      <c r="F283" s="84" t="str">
        <f t="shared" si="6"/>
        <v>Miscellaneous Sector</v>
      </c>
      <c r="G283" s="72">
        <v>0.0075</v>
      </c>
      <c r="H283" s="73">
        <v>-0.025</v>
      </c>
      <c r="I283" s="73">
        <v>-0.0762</v>
      </c>
      <c r="J283" s="73">
        <v>0.1913</v>
      </c>
      <c r="K283" s="73">
        <v>0.2842</v>
      </c>
      <c r="L283" s="73">
        <v>0.5175</v>
      </c>
      <c r="M283" s="73">
        <v>0.0894</v>
      </c>
      <c r="N283" s="74">
        <v>-0.0218</v>
      </c>
      <c r="O283" s="73">
        <v>0.5175</v>
      </c>
      <c r="P283" s="74">
        <v>0.24</v>
      </c>
      <c r="Q283" s="75">
        <v>-31.159276</v>
      </c>
      <c r="R283" s="77">
        <v>39.0</v>
      </c>
      <c r="S283" s="75">
        <v>268.598922</v>
      </c>
      <c r="T283" s="72">
        <v>-0.0015</v>
      </c>
      <c r="U283" s="72">
        <v>0.0079</v>
      </c>
      <c r="V283" s="35" t="s">
        <v>107</v>
      </c>
      <c r="W283" s="35" t="s">
        <v>94</v>
      </c>
      <c r="X283" s="35" t="s">
        <v>94</v>
      </c>
      <c r="Y283" s="72">
        <v>0.0149</v>
      </c>
      <c r="Z283" s="35">
        <v>1.46</v>
      </c>
      <c r="AA283" s="35" t="s">
        <v>809</v>
      </c>
      <c r="AB283" s="35" t="s">
        <v>1187</v>
      </c>
      <c r="AC283" s="35">
        <v>23.11</v>
      </c>
      <c r="AD283" s="78">
        <v>42200.0</v>
      </c>
      <c r="AE283" s="35">
        <v>1.43</v>
      </c>
      <c r="AF283" s="35">
        <v>0.91</v>
      </c>
      <c r="AG283" s="78">
        <v>45656.0</v>
      </c>
      <c r="AH283" s="35">
        <v>0.4385</v>
      </c>
      <c r="AI283" s="35" t="s">
        <v>140</v>
      </c>
      <c r="AJ283" s="35" t="s">
        <v>92</v>
      </c>
      <c r="AK283" s="35" t="s">
        <v>93</v>
      </c>
      <c r="AL283" s="35">
        <v>3150.0</v>
      </c>
      <c r="AM283" s="35" t="s">
        <v>94</v>
      </c>
      <c r="AN283" s="35" t="s">
        <v>94</v>
      </c>
      <c r="AO283" s="35" t="s">
        <v>94</v>
      </c>
      <c r="AP283" s="35" t="s">
        <v>94</v>
      </c>
      <c r="AQ283" s="35" t="s">
        <v>94</v>
      </c>
      <c r="AR283" s="35" t="s">
        <v>94</v>
      </c>
      <c r="AS283" s="35" t="s">
        <v>94</v>
      </c>
      <c r="AT283" s="89" t="s">
        <v>1188</v>
      </c>
      <c r="AU283" s="35" t="s">
        <v>1177</v>
      </c>
      <c r="AV283" s="35" t="s">
        <v>824</v>
      </c>
      <c r="AW283" s="35" t="s">
        <v>1178</v>
      </c>
      <c r="AX283" s="91"/>
    </row>
    <row r="284">
      <c r="A284" s="35">
        <v>280.0</v>
      </c>
      <c r="B284" s="66" t="s">
        <v>1189</v>
      </c>
      <c r="C284" s="81" t="str">
        <f t="shared" si="5"/>
        <v>View</v>
      </c>
      <c r="D284" s="35" t="s">
        <v>1190</v>
      </c>
      <c r="E284" s="70">
        <v>0.1207</v>
      </c>
      <c r="F284" s="84" t="str">
        <f t="shared" si="6"/>
        <v>Miscellaneous Sector</v>
      </c>
      <c r="G284" s="72">
        <v>0.01</v>
      </c>
      <c r="H284" s="73">
        <v>0.1022</v>
      </c>
      <c r="I284" s="73">
        <v>0.0414</v>
      </c>
      <c r="J284" s="73">
        <v>-0.1111</v>
      </c>
      <c r="K284" s="73">
        <v>0.2613</v>
      </c>
      <c r="L284" s="73">
        <v>0.415</v>
      </c>
      <c r="M284" s="73">
        <v>0.7356</v>
      </c>
      <c r="N284" s="74">
        <v>0.3106</v>
      </c>
      <c r="O284" s="73">
        <v>0.415</v>
      </c>
      <c r="P284" s="74">
        <v>1.82</v>
      </c>
      <c r="Q284" s="75">
        <v>-64.074652</v>
      </c>
      <c r="R284" s="77">
        <v>13.0</v>
      </c>
      <c r="S284" s="75">
        <v>1084.889094</v>
      </c>
      <c r="T284" s="72">
        <v>0.0</v>
      </c>
      <c r="U284" s="72">
        <v>0.0065</v>
      </c>
      <c r="V284" s="35" t="s">
        <v>107</v>
      </c>
      <c r="W284" s="35" t="s">
        <v>94</v>
      </c>
      <c r="X284" s="35" t="s">
        <v>94</v>
      </c>
      <c r="Y284" s="72">
        <v>0.0153</v>
      </c>
      <c r="Z284" s="35">
        <v>1.12</v>
      </c>
      <c r="AA284" s="35" t="s">
        <v>1191</v>
      </c>
      <c r="AB284" s="35" t="s">
        <v>90</v>
      </c>
      <c r="AC284" s="35">
        <v>30.28</v>
      </c>
      <c r="AD284" s="78">
        <v>36523.0</v>
      </c>
      <c r="AE284" s="35">
        <v>25.52</v>
      </c>
      <c r="AF284" s="35">
        <v>25.52</v>
      </c>
      <c r="AG284" s="78">
        <v>45639.0</v>
      </c>
      <c r="AH284" s="35">
        <v>0.2108</v>
      </c>
      <c r="AI284" s="35" t="s">
        <v>140</v>
      </c>
      <c r="AJ284" s="35"/>
      <c r="AK284" s="35" t="s">
        <v>93</v>
      </c>
      <c r="AL284" s="35">
        <v>3150.0</v>
      </c>
      <c r="AM284" s="35" t="s">
        <v>94</v>
      </c>
      <c r="AN284" s="35" t="s">
        <v>94</v>
      </c>
      <c r="AO284" s="35" t="s">
        <v>94</v>
      </c>
      <c r="AP284" s="35" t="s">
        <v>94</v>
      </c>
      <c r="AQ284" s="35" t="s">
        <v>94</v>
      </c>
      <c r="AR284" s="35" t="s">
        <v>94</v>
      </c>
      <c r="AS284" s="35" t="s">
        <v>94</v>
      </c>
      <c r="AT284" s="89" t="s">
        <v>1192</v>
      </c>
      <c r="AU284" s="35" t="s">
        <v>1177</v>
      </c>
      <c r="AV284" s="35" t="s">
        <v>824</v>
      </c>
      <c r="AW284" s="35" t="s">
        <v>1178</v>
      </c>
      <c r="AX284" s="91"/>
    </row>
    <row r="285">
      <c r="A285" s="35">
        <v>281.0</v>
      </c>
      <c r="B285" s="66"/>
      <c r="C285" s="67"/>
      <c r="D285" s="69" t="s">
        <v>1193</v>
      </c>
      <c r="E285" s="70"/>
      <c r="F285" s="71"/>
      <c r="G285" s="72"/>
      <c r="H285" s="73"/>
      <c r="I285" s="73"/>
      <c r="J285" s="73"/>
      <c r="K285" s="73"/>
      <c r="L285" s="73"/>
      <c r="M285" s="73"/>
      <c r="N285" s="74"/>
      <c r="O285" s="73"/>
      <c r="P285" s="74"/>
      <c r="Q285" s="75"/>
      <c r="R285" s="77"/>
      <c r="S285" s="75"/>
      <c r="T285" s="72"/>
      <c r="U285" s="72"/>
      <c r="V285" s="35" t="s">
        <v>80</v>
      </c>
      <c r="W285" s="35"/>
      <c r="X285" s="35"/>
      <c r="Y285" s="72"/>
      <c r="Z285" s="35"/>
      <c r="AA285" s="35"/>
      <c r="AB285" s="35"/>
      <c r="AC285" s="35"/>
      <c r="AD285" s="78"/>
      <c r="AE285" s="35"/>
      <c r="AF285" s="35"/>
      <c r="AG285" s="78"/>
      <c r="AH285" s="35"/>
      <c r="AI285" s="35"/>
      <c r="AJ285" s="35"/>
      <c r="AK285" s="35"/>
      <c r="AL285" s="35">
        <v>3155.0</v>
      </c>
      <c r="AM285" s="35"/>
      <c r="AN285" s="35"/>
      <c r="AO285" s="35"/>
      <c r="AP285" s="35"/>
      <c r="AQ285" s="35"/>
      <c r="AR285" s="35"/>
      <c r="AS285" s="35"/>
      <c r="AT285" s="79"/>
      <c r="AU285" s="35"/>
      <c r="AV285" s="35"/>
      <c r="AW285" s="35"/>
      <c r="AX285" s="91"/>
    </row>
    <row r="286">
      <c r="A286" s="35">
        <v>282.0</v>
      </c>
      <c r="B286" s="66" t="s">
        <v>1194</v>
      </c>
      <c r="C286" s="81" t="str">
        <f t="shared" ref="C286:C310" si="7">HYPERLINK("https://vizwealth.com/v/" &amp; B286 &amp; "%2C%20" &amp; AK286 &amp; "/2015/t/cy_3!25?show=&amp;align=true", "View")</f>
        <v>View</v>
      </c>
      <c r="D286" s="35" t="s">
        <v>1195</v>
      </c>
      <c r="E286" s="70">
        <v>0.9154</v>
      </c>
      <c r="F286" s="84" t="str">
        <f t="shared" ref="F286:F310" si="8">hyperlink("https://vizwealth.com/category/" &amp; AU286 &amp; "?q=&amp;c=&amp;u=public&amp;ft[]=etf&amp;aum=200&amp;yro=5&amp;req=sharpe_ratio.desc.42.0.&amp;esg=false",AW286)</f>
        <v>Tactical Allocation</v>
      </c>
      <c r="G286" s="72">
        <v>0.0146</v>
      </c>
      <c r="H286" s="73">
        <v>0.1155</v>
      </c>
      <c r="I286" s="73">
        <v>0.0752</v>
      </c>
      <c r="J286" s="73">
        <v>0.1908</v>
      </c>
      <c r="K286" s="73">
        <v>0.7041</v>
      </c>
      <c r="L286" s="73">
        <v>0.2324</v>
      </c>
      <c r="M286" s="73">
        <v>1.2554</v>
      </c>
      <c r="N286" s="74">
        <v>0.8414</v>
      </c>
      <c r="O286" s="73">
        <v>0.2826</v>
      </c>
      <c r="P286" s="74">
        <v>4.67</v>
      </c>
      <c r="Q286" s="75">
        <v>345.734009</v>
      </c>
      <c r="R286" s="77">
        <v>1.0</v>
      </c>
      <c r="S286" s="75">
        <v>1871.350376</v>
      </c>
      <c r="T286" s="72">
        <v>0.0</v>
      </c>
      <c r="U286" s="72">
        <v>0.0096</v>
      </c>
      <c r="V286" s="35" t="s">
        <v>107</v>
      </c>
      <c r="W286" s="35">
        <v>3.0</v>
      </c>
      <c r="X286" s="35">
        <v>1.0</v>
      </c>
      <c r="Y286" s="72">
        <v>0.0126</v>
      </c>
      <c r="Z286" s="35">
        <v>0.72</v>
      </c>
      <c r="AA286" s="35" t="s">
        <v>207</v>
      </c>
      <c r="AB286" s="35" t="s">
        <v>90</v>
      </c>
      <c r="AC286" s="35" t="s">
        <v>94</v>
      </c>
      <c r="AD286" s="78">
        <v>44013.0</v>
      </c>
      <c r="AE286" s="35">
        <v>5.0</v>
      </c>
      <c r="AF286" s="35">
        <v>1.74</v>
      </c>
      <c r="AG286" s="78">
        <v>45656.0</v>
      </c>
      <c r="AH286" s="35">
        <v>0.0318</v>
      </c>
      <c r="AI286" s="35" t="s">
        <v>140</v>
      </c>
      <c r="AJ286" s="35"/>
      <c r="AK286" s="35" t="s">
        <v>1196</v>
      </c>
      <c r="AL286" s="35">
        <v>3160.0</v>
      </c>
      <c r="AM286" s="35" t="s">
        <v>94</v>
      </c>
      <c r="AN286" s="35" t="s">
        <v>94</v>
      </c>
      <c r="AO286" s="35" t="s">
        <v>94</v>
      </c>
      <c r="AP286" s="35" t="s">
        <v>94</v>
      </c>
      <c r="AQ286" s="35" t="s">
        <v>94</v>
      </c>
      <c r="AR286" s="35" t="s">
        <v>94</v>
      </c>
      <c r="AS286" s="35" t="s">
        <v>94</v>
      </c>
      <c r="AT286" s="89" t="s">
        <v>1197</v>
      </c>
      <c r="AU286" s="35" t="s">
        <v>1198</v>
      </c>
      <c r="AV286" s="35" t="s">
        <v>1191</v>
      </c>
      <c r="AW286" s="35" t="s">
        <v>1199</v>
      </c>
      <c r="AX286" s="91"/>
    </row>
    <row r="287">
      <c r="A287" s="35">
        <v>283.0</v>
      </c>
      <c r="B287" s="66" t="s">
        <v>1200</v>
      </c>
      <c r="C287" s="81" t="str">
        <f t="shared" si="7"/>
        <v>View</v>
      </c>
      <c r="D287" s="35" t="s">
        <v>1201</v>
      </c>
      <c r="E287" s="70">
        <v>0.9102</v>
      </c>
      <c r="F287" s="84" t="str">
        <f t="shared" si="8"/>
        <v>Tactical Allocation</v>
      </c>
      <c r="G287" s="72">
        <v>0.0429</v>
      </c>
      <c r="H287" s="73">
        <v>0.0829</v>
      </c>
      <c r="I287" s="73">
        <v>0.0369</v>
      </c>
      <c r="J287" s="73">
        <v>0.1272</v>
      </c>
      <c r="K287" s="73">
        <v>0.5962</v>
      </c>
      <c r="L287" s="73">
        <v>0.1593</v>
      </c>
      <c r="M287" s="73">
        <v>0.9608</v>
      </c>
      <c r="N287" s="74">
        <v>0.8781</v>
      </c>
      <c r="O287" s="73">
        <v>0.1684</v>
      </c>
      <c r="P287" s="74">
        <v>5.8</v>
      </c>
      <c r="Q287" s="75">
        <v>39.361406</v>
      </c>
      <c r="R287" s="77">
        <v>100.0</v>
      </c>
      <c r="S287" s="75">
        <v>298.771627</v>
      </c>
      <c r="T287" s="72">
        <v>0.0</v>
      </c>
      <c r="U287" s="72">
        <v>0.0849</v>
      </c>
      <c r="V287" s="35" t="s">
        <v>107</v>
      </c>
      <c r="W287" s="35">
        <v>13.0</v>
      </c>
      <c r="X287" s="35">
        <v>1.0</v>
      </c>
      <c r="Y287" s="72">
        <v>0.0085</v>
      </c>
      <c r="Z287" s="35">
        <v>0.71</v>
      </c>
      <c r="AA287" s="35" t="s">
        <v>1191</v>
      </c>
      <c r="AB287" s="35" t="s">
        <v>1202</v>
      </c>
      <c r="AC287" s="35">
        <v>22.08</v>
      </c>
      <c r="AD287" s="78">
        <v>42814.0</v>
      </c>
      <c r="AE287" s="35">
        <v>8.29</v>
      </c>
      <c r="AF287" s="35">
        <v>8.29</v>
      </c>
      <c r="AG287" s="78">
        <v>45868.0</v>
      </c>
      <c r="AH287" s="35">
        <v>0.14</v>
      </c>
      <c r="AI287" s="35" t="s">
        <v>176</v>
      </c>
      <c r="AJ287" s="35" t="s">
        <v>134</v>
      </c>
      <c r="AK287" s="35" t="s">
        <v>1196</v>
      </c>
      <c r="AL287" s="35">
        <v>3160.0</v>
      </c>
      <c r="AM287" s="35" t="s">
        <v>94</v>
      </c>
      <c r="AN287" s="35" t="s">
        <v>94</v>
      </c>
      <c r="AO287" s="35">
        <v>6.51117</v>
      </c>
      <c r="AP287" s="35">
        <v>13.0</v>
      </c>
      <c r="AQ287" s="35">
        <v>0.0188496</v>
      </c>
      <c r="AR287" s="35">
        <v>0.051</v>
      </c>
      <c r="AS287" s="35" t="s">
        <v>94</v>
      </c>
      <c r="AT287" s="89" t="s">
        <v>1203</v>
      </c>
      <c r="AU287" s="35" t="s">
        <v>1198</v>
      </c>
      <c r="AV287" s="35" t="s">
        <v>1191</v>
      </c>
      <c r="AW287" s="35" t="s">
        <v>1199</v>
      </c>
      <c r="AX287" s="91"/>
    </row>
    <row r="288">
      <c r="A288" s="35">
        <v>284.0</v>
      </c>
      <c r="B288" s="66" t="s">
        <v>1204</v>
      </c>
      <c r="C288" s="81" t="str">
        <f t="shared" si="7"/>
        <v>View</v>
      </c>
      <c r="D288" s="35" t="s">
        <v>1205</v>
      </c>
      <c r="E288" s="70">
        <v>0.6244</v>
      </c>
      <c r="F288" s="84" t="str">
        <f t="shared" si="8"/>
        <v>Tactical Allocation</v>
      </c>
      <c r="G288" s="72">
        <v>0.0099</v>
      </c>
      <c r="H288" s="73">
        <v>0.0431</v>
      </c>
      <c r="I288" s="73">
        <v>0.0116</v>
      </c>
      <c r="J288" s="73">
        <v>0.077</v>
      </c>
      <c r="K288" s="73">
        <v>0.3836</v>
      </c>
      <c r="L288" s="73">
        <v>0.1634</v>
      </c>
      <c r="M288" s="73">
        <v>0.7084</v>
      </c>
      <c r="N288" s="74">
        <v>0.7957</v>
      </c>
      <c r="O288" s="73">
        <v>0.1634</v>
      </c>
      <c r="P288" s="74">
        <v>4.47</v>
      </c>
      <c r="Q288" s="75">
        <v>26.081421</v>
      </c>
      <c r="R288" s="77">
        <v>183.0</v>
      </c>
      <c r="S288" s="75">
        <v>1001.359477</v>
      </c>
      <c r="T288" s="72">
        <v>0.0</v>
      </c>
      <c r="U288" s="72">
        <v>0.0129</v>
      </c>
      <c r="V288" s="35" t="s">
        <v>107</v>
      </c>
      <c r="W288" s="35">
        <v>43.0</v>
      </c>
      <c r="X288" s="35">
        <v>13.0</v>
      </c>
      <c r="Y288" s="72">
        <v>0.008</v>
      </c>
      <c r="Z288" s="35">
        <v>0.69</v>
      </c>
      <c r="AA288" s="35" t="s">
        <v>1191</v>
      </c>
      <c r="AB288" s="35" t="s">
        <v>219</v>
      </c>
      <c r="AC288" s="35">
        <v>21.72</v>
      </c>
      <c r="AD288" s="78">
        <v>42674.0</v>
      </c>
      <c r="AE288" s="35">
        <v>36.91</v>
      </c>
      <c r="AF288" s="35">
        <v>7.26</v>
      </c>
      <c r="AG288" s="78">
        <v>45835.0</v>
      </c>
      <c r="AH288" s="35">
        <v>0.03</v>
      </c>
      <c r="AI288" s="35" t="s">
        <v>91</v>
      </c>
      <c r="AJ288" s="35"/>
      <c r="AK288" s="35" t="s">
        <v>1196</v>
      </c>
      <c r="AL288" s="35">
        <v>3160.0</v>
      </c>
      <c r="AM288" s="35" t="s">
        <v>94</v>
      </c>
      <c r="AN288" s="35" t="s">
        <v>94</v>
      </c>
      <c r="AO288" s="35" t="s">
        <v>94</v>
      </c>
      <c r="AP288" s="35" t="s">
        <v>94</v>
      </c>
      <c r="AQ288" s="35" t="s">
        <v>94</v>
      </c>
      <c r="AR288" s="35" t="s">
        <v>94</v>
      </c>
      <c r="AS288" s="35" t="s">
        <v>94</v>
      </c>
      <c r="AT288" s="89" t="s">
        <v>1206</v>
      </c>
      <c r="AU288" s="35" t="s">
        <v>1198</v>
      </c>
      <c r="AV288" s="35" t="s">
        <v>1191</v>
      </c>
      <c r="AW288" s="35" t="s">
        <v>1199</v>
      </c>
      <c r="AX288" s="91"/>
    </row>
    <row r="289">
      <c r="A289" s="35">
        <v>285.0</v>
      </c>
      <c r="B289" s="66" t="s">
        <v>1207</v>
      </c>
      <c r="C289" s="81" t="str">
        <f t="shared" si="7"/>
        <v>View</v>
      </c>
      <c r="D289" s="35" t="s">
        <v>1208</v>
      </c>
      <c r="E289" s="70">
        <v>0.5816</v>
      </c>
      <c r="F289" s="84" t="str">
        <f t="shared" si="8"/>
        <v>Tactical Allocation</v>
      </c>
      <c r="G289" s="72">
        <v>0.0095</v>
      </c>
      <c r="H289" s="73">
        <v>-0.0079</v>
      </c>
      <c r="I289" s="73">
        <v>-0.0243</v>
      </c>
      <c r="J289" s="73">
        <v>0.0635</v>
      </c>
      <c r="K289" s="73">
        <v>0.4122</v>
      </c>
      <c r="L289" s="73">
        <v>0.2208</v>
      </c>
      <c r="M289" s="73">
        <v>0.8338</v>
      </c>
      <c r="N289" s="74">
        <v>0.7487</v>
      </c>
      <c r="O289" s="73">
        <v>0.2208</v>
      </c>
      <c r="P289" s="74">
        <v>3.91</v>
      </c>
      <c r="Q289" s="75">
        <v>-4.088379</v>
      </c>
      <c r="R289" s="77">
        <v>292.0</v>
      </c>
      <c r="S289" s="75">
        <v>462.79612</v>
      </c>
      <c r="T289" s="72">
        <v>0.0</v>
      </c>
      <c r="U289" s="72">
        <v>0.0029</v>
      </c>
      <c r="V289" s="35" t="s">
        <v>107</v>
      </c>
      <c r="W289" s="35">
        <v>57.0</v>
      </c>
      <c r="X289" s="35">
        <v>11.0</v>
      </c>
      <c r="Y289" s="72">
        <v>0.0088</v>
      </c>
      <c r="Z289" s="35">
        <v>0.89</v>
      </c>
      <c r="AA289" s="35" t="s">
        <v>89</v>
      </c>
      <c r="AB289" s="35" t="s">
        <v>90</v>
      </c>
      <c r="AC289" s="35">
        <v>25.75</v>
      </c>
      <c r="AD289" s="78">
        <v>43826.0</v>
      </c>
      <c r="AE289" s="35">
        <v>5.51</v>
      </c>
      <c r="AF289" s="35">
        <v>2.26</v>
      </c>
      <c r="AG289" s="78">
        <v>45645.0</v>
      </c>
      <c r="AH289" s="35">
        <v>0.1291</v>
      </c>
      <c r="AI289" s="35" t="s">
        <v>140</v>
      </c>
      <c r="AJ289" s="35"/>
      <c r="AK289" s="35" t="s">
        <v>1196</v>
      </c>
      <c r="AL289" s="35">
        <v>3160.0</v>
      </c>
      <c r="AM289" s="35" t="s">
        <v>94</v>
      </c>
      <c r="AN289" s="35" t="s">
        <v>94</v>
      </c>
      <c r="AO289" s="35">
        <v>0.16</v>
      </c>
      <c r="AP289" s="35">
        <v>4.0</v>
      </c>
      <c r="AQ289" s="35">
        <v>0.042934</v>
      </c>
      <c r="AR289" s="35" t="s">
        <v>94</v>
      </c>
      <c r="AS289" s="35" t="s">
        <v>94</v>
      </c>
      <c r="AT289" s="89" t="s">
        <v>1209</v>
      </c>
      <c r="AU289" s="35" t="s">
        <v>1198</v>
      </c>
      <c r="AV289" s="35" t="s">
        <v>1191</v>
      </c>
      <c r="AW289" s="35" t="s">
        <v>1199</v>
      </c>
      <c r="AX289" s="91"/>
    </row>
    <row r="290">
      <c r="A290" s="35">
        <v>286.0</v>
      </c>
      <c r="B290" s="66" t="s">
        <v>1210</v>
      </c>
      <c r="C290" s="81" t="str">
        <f t="shared" si="7"/>
        <v>View</v>
      </c>
      <c r="D290" s="35" t="s">
        <v>1211</v>
      </c>
      <c r="E290" s="70">
        <v>0.4569</v>
      </c>
      <c r="F290" s="84" t="str">
        <f t="shared" si="8"/>
        <v>Tactical Allocation</v>
      </c>
      <c r="G290" s="72">
        <v>0.0134</v>
      </c>
      <c r="H290" s="73">
        <v>0.0905</v>
      </c>
      <c r="I290" s="73">
        <v>0.06</v>
      </c>
      <c r="J290" s="73">
        <v>0.1184</v>
      </c>
      <c r="K290" s="73">
        <v>0.4309</v>
      </c>
      <c r="L290" s="73">
        <v>0.2692</v>
      </c>
      <c r="M290" s="73" t="s">
        <v>94</v>
      </c>
      <c r="N290" s="74" t="s">
        <v>94</v>
      </c>
      <c r="O290" s="73" t="s">
        <v>94</v>
      </c>
      <c r="P290" s="74" t="s">
        <v>94</v>
      </c>
      <c r="Q290" s="75">
        <v>-5.163739</v>
      </c>
      <c r="R290" s="77">
        <v>127.0</v>
      </c>
      <c r="S290" s="75">
        <v>337.56734</v>
      </c>
      <c r="T290" s="72">
        <v>0.0</v>
      </c>
      <c r="U290" s="72">
        <v>0.0</v>
      </c>
      <c r="V290" s="35" t="s">
        <v>107</v>
      </c>
      <c r="W290" s="35">
        <v>17.0</v>
      </c>
      <c r="X290" s="35">
        <v>9.0</v>
      </c>
      <c r="Y290" s="72">
        <v>0.0124</v>
      </c>
      <c r="Z290" s="35" t="s">
        <v>94</v>
      </c>
      <c r="AA290" s="35" t="s">
        <v>404</v>
      </c>
      <c r="AB290" s="35" t="s">
        <v>522</v>
      </c>
      <c r="AC290" s="35">
        <v>30.18</v>
      </c>
      <c r="AD290" s="78">
        <v>41172.0</v>
      </c>
      <c r="AE290" s="35">
        <v>6.76</v>
      </c>
      <c r="AF290" s="35">
        <v>6.76</v>
      </c>
      <c r="AG290" s="78">
        <v>45646.0</v>
      </c>
      <c r="AH290" s="35">
        <v>1.0708</v>
      </c>
      <c r="AI290" s="35" t="s">
        <v>140</v>
      </c>
      <c r="AJ290" s="35" t="s">
        <v>92</v>
      </c>
      <c r="AK290" s="35" t="s">
        <v>1196</v>
      </c>
      <c r="AL290" s="35">
        <v>3160.0</v>
      </c>
      <c r="AM290" s="35" t="s">
        <v>94</v>
      </c>
      <c r="AN290" s="35" t="s">
        <v>94</v>
      </c>
      <c r="AO290" s="35" t="s">
        <v>94</v>
      </c>
      <c r="AP290" s="35" t="s">
        <v>94</v>
      </c>
      <c r="AQ290" s="35" t="s">
        <v>94</v>
      </c>
      <c r="AR290" s="35" t="s">
        <v>94</v>
      </c>
      <c r="AS290" s="35" t="s">
        <v>94</v>
      </c>
      <c r="AT290" s="89" t="s">
        <v>1212</v>
      </c>
      <c r="AU290" s="35" t="s">
        <v>1198</v>
      </c>
      <c r="AV290" s="35" t="s">
        <v>1191</v>
      </c>
      <c r="AW290" s="35" t="s">
        <v>1199</v>
      </c>
      <c r="AX290" s="91"/>
    </row>
    <row r="291">
      <c r="A291" s="35">
        <v>287.0</v>
      </c>
      <c r="B291" s="66" t="s">
        <v>1213</v>
      </c>
      <c r="C291" s="81" t="str">
        <f t="shared" si="7"/>
        <v>View</v>
      </c>
      <c r="D291" s="35" t="s">
        <v>1214</v>
      </c>
      <c r="E291" s="70">
        <v>0.2597</v>
      </c>
      <c r="F291" s="84" t="str">
        <f t="shared" si="8"/>
        <v>Tactical Allocation</v>
      </c>
      <c r="G291" s="72">
        <v>0.0325</v>
      </c>
      <c r="H291" s="73">
        <v>0.0835</v>
      </c>
      <c r="I291" s="73">
        <v>0.0428</v>
      </c>
      <c r="J291" s="73">
        <v>0.097</v>
      </c>
      <c r="K291" s="73">
        <v>0.2558</v>
      </c>
      <c r="L291" s="73">
        <v>0.2796</v>
      </c>
      <c r="M291" s="73">
        <v>0.3792</v>
      </c>
      <c r="N291" s="74">
        <v>0.2882</v>
      </c>
      <c r="O291" s="73">
        <v>0.2796</v>
      </c>
      <c r="P291" s="74">
        <v>1.36</v>
      </c>
      <c r="Q291" s="75">
        <v>2.272031</v>
      </c>
      <c r="R291" s="77">
        <v>63.0</v>
      </c>
      <c r="S291" s="75">
        <v>582.453222</v>
      </c>
      <c r="T291" s="72">
        <v>0.0823</v>
      </c>
      <c r="U291" s="72">
        <v>0.124</v>
      </c>
      <c r="V291" s="35" t="s">
        <v>107</v>
      </c>
      <c r="W291" s="35">
        <v>27.0</v>
      </c>
      <c r="X291" s="35">
        <v>24.0</v>
      </c>
      <c r="Y291" s="72">
        <v>0.0072</v>
      </c>
      <c r="Z291" s="35">
        <v>0.74</v>
      </c>
      <c r="AA291" s="35" t="s">
        <v>1191</v>
      </c>
      <c r="AB291" s="35" t="s">
        <v>90</v>
      </c>
      <c r="AC291" s="35">
        <v>22.6</v>
      </c>
      <c r="AD291" s="78">
        <v>41072.0</v>
      </c>
      <c r="AE291" s="35">
        <v>5.75</v>
      </c>
      <c r="AF291" s="35">
        <v>0.91</v>
      </c>
      <c r="AG291" s="78">
        <v>45868.0</v>
      </c>
      <c r="AH291" s="35">
        <v>0.12</v>
      </c>
      <c r="AI291" s="35" t="s">
        <v>176</v>
      </c>
      <c r="AJ291" s="35" t="s">
        <v>92</v>
      </c>
      <c r="AK291" s="35" t="s">
        <v>1196</v>
      </c>
      <c r="AL291" s="35">
        <v>3160.0</v>
      </c>
      <c r="AM291" s="35" t="s">
        <v>94</v>
      </c>
      <c r="AN291" s="35" t="s">
        <v>94</v>
      </c>
      <c r="AO291" s="35">
        <v>3.45399</v>
      </c>
      <c r="AP291" s="35">
        <v>15.0</v>
      </c>
      <c r="AQ291" s="35">
        <v>0.0263319</v>
      </c>
      <c r="AR291" s="35">
        <v>0.0633</v>
      </c>
      <c r="AS291" s="35" t="s">
        <v>94</v>
      </c>
      <c r="AT291" s="89" t="s">
        <v>1215</v>
      </c>
      <c r="AU291" s="35" t="s">
        <v>1198</v>
      </c>
      <c r="AV291" s="35" t="s">
        <v>1191</v>
      </c>
      <c r="AW291" s="35" t="s">
        <v>1199</v>
      </c>
      <c r="AX291" s="91"/>
    </row>
    <row r="292">
      <c r="A292" s="35">
        <v>288.0</v>
      </c>
      <c r="B292" s="66" t="s">
        <v>1216</v>
      </c>
      <c r="C292" s="81" t="str">
        <f t="shared" si="7"/>
        <v>View</v>
      </c>
      <c r="D292" s="35" t="s">
        <v>1217</v>
      </c>
      <c r="E292" s="70">
        <v>0.2989</v>
      </c>
      <c r="F292" s="84" t="str">
        <f t="shared" si="8"/>
        <v>Conservative Allocation</v>
      </c>
      <c r="G292" s="72">
        <v>0.0077</v>
      </c>
      <c r="H292" s="73">
        <v>0.119</v>
      </c>
      <c r="I292" s="73">
        <v>0.1021</v>
      </c>
      <c r="J292" s="73">
        <v>0.1315</v>
      </c>
      <c r="K292" s="73">
        <v>0.2243</v>
      </c>
      <c r="L292" s="73">
        <v>0.1353</v>
      </c>
      <c r="M292" s="73">
        <v>0.1862</v>
      </c>
      <c r="N292" s="74">
        <v>0.0671</v>
      </c>
      <c r="O292" s="73">
        <v>0.1353</v>
      </c>
      <c r="P292" s="74">
        <v>1.3</v>
      </c>
      <c r="Q292" s="75">
        <v>24.710447</v>
      </c>
      <c r="R292" s="77">
        <v>54.0</v>
      </c>
      <c r="S292" s="75">
        <v>226.431771</v>
      </c>
      <c r="T292" s="72">
        <v>0.003</v>
      </c>
      <c r="U292" s="72">
        <v>0.0268</v>
      </c>
      <c r="V292" s="35" t="s">
        <v>107</v>
      </c>
      <c r="W292" s="35">
        <v>4.0</v>
      </c>
      <c r="X292" s="35">
        <v>7.0</v>
      </c>
      <c r="Y292" s="72">
        <v>0.0041</v>
      </c>
      <c r="Z292" s="35">
        <v>0.19</v>
      </c>
      <c r="AA292" s="35" t="s">
        <v>1191</v>
      </c>
      <c r="AB292" s="35" t="s">
        <v>1218</v>
      </c>
      <c r="AC292" s="35">
        <v>11.21</v>
      </c>
      <c r="AD292" s="78">
        <v>37511.0</v>
      </c>
      <c r="AE292" s="35">
        <v>22.82</v>
      </c>
      <c r="AF292" s="35">
        <v>22.82</v>
      </c>
      <c r="AG292" s="78">
        <v>45838.0</v>
      </c>
      <c r="AH292" s="35">
        <v>0.1202</v>
      </c>
      <c r="AI292" s="35" t="s">
        <v>91</v>
      </c>
      <c r="AJ292" s="35"/>
      <c r="AK292" s="35" t="s">
        <v>1196</v>
      </c>
      <c r="AL292" s="35">
        <v>3170.0</v>
      </c>
      <c r="AM292" s="35" t="s">
        <v>94</v>
      </c>
      <c r="AN292" s="35" t="s">
        <v>94</v>
      </c>
      <c r="AO292" s="35" t="s">
        <v>94</v>
      </c>
      <c r="AP292" s="35" t="s">
        <v>94</v>
      </c>
      <c r="AQ292" s="35" t="s">
        <v>94</v>
      </c>
      <c r="AR292" s="35">
        <v>0.0366</v>
      </c>
      <c r="AS292" s="35" t="s">
        <v>94</v>
      </c>
      <c r="AT292" s="89" t="s">
        <v>1219</v>
      </c>
      <c r="AU292" s="35" t="s">
        <v>1220</v>
      </c>
      <c r="AV292" s="35" t="s">
        <v>1191</v>
      </c>
      <c r="AW292" s="35" t="s">
        <v>1221</v>
      </c>
      <c r="AX292" s="91"/>
    </row>
    <row r="293">
      <c r="A293" s="35">
        <v>289.0</v>
      </c>
      <c r="B293" s="66" t="s">
        <v>1222</v>
      </c>
      <c r="C293" s="81" t="str">
        <f t="shared" si="7"/>
        <v>View</v>
      </c>
      <c r="D293" s="35" t="s">
        <v>1223</v>
      </c>
      <c r="E293" s="70">
        <v>0.2916</v>
      </c>
      <c r="F293" s="84" t="str">
        <f t="shared" si="8"/>
        <v>Conservative Allocation</v>
      </c>
      <c r="G293" s="72">
        <v>0.01</v>
      </c>
      <c r="H293" s="73">
        <v>0.0531</v>
      </c>
      <c r="I293" s="73">
        <v>0.0372</v>
      </c>
      <c r="J293" s="73">
        <v>0.0737</v>
      </c>
      <c r="K293" s="73">
        <v>0.2217</v>
      </c>
      <c r="L293" s="73">
        <v>0.1906</v>
      </c>
      <c r="M293" s="73">
        <v>0.2122</v>
      </c>
      <c r="N293" s="74">
        <v>0.1398</v>
      </c>
      <c r="O293" s="73">
        <v>0.1906</v>
      </c>
      <c r="P293" s="74">
        <v>1.11</v>
      </c>
      <c r="Q293" s="75">
        <v>-35.223168</v>
      </c>
      <c r="R293" s="77">
        <v>2055.0</v>
      </c>
      <c r="S293" s="75">
        <v>567.534197</v>
      </c>
      <c r="T293" s="72">
        <v>0.0222</v>
      </c>
      <c r="U293" s="72">
        <v>0.0372</v>
      </c>
      <c r="V293" s="35" t="s">
        <v>107</v>
      </c>
      <c r="W293" s="35">
        <v>9.0</v>
      </c>
      <c r="X293" s="35">
        <v>11.0</v>
      </c>
      <c r="Y293" s="72">
        <v>0.0044</v>
      </c>
      <c r="Z293" s="35">
        <v>0.45</v>
      </c>
      <c r="AA293" s="35" t="s">
        <v>1191</v>
      </c>
      <c r="AB293" s="35" t="s">
        <v>1218</v>
      </c>
      <c r="AC293" s="35">
        <v>22.65</v>
      </c>
      <c r="AD293" s="78">
        <v>34372.0</v>
      </c>
      <c r="AE293" s="35">
        <v>6.26</v>
      </c>
      <c r="AF293" s="35">
        <v>0.41</v>
      </c>
      <c r="AG293" s="78">
        <v>45859.0</v>
      </c>
      <c r="AH293" s="35">
        <v>0.0953</v>
      </c>
      <c r="AI293" s="35" t="s">
        <v>91</v>
      </c>
      <c r="AJ293" s="35"/>
      <c r="AK293" s="35" t="s">
        <v>1196</v>
      </c>
      <c r="AL293" s="35">
        <v>3170.0</v>
      </c>
      <c r="AM293" s="35" t="s">
        <v>94</v>
      </c>
      <c r="AN293" s="35" t="s">
        <v>94</v>
      </c>
      <c r="AO293" s="35">
        <v>4.04</v>
      </c>
      <c r="AP293" s="35">
        <v>11.0</v>
      </c>
      <c r="AQ293" s="35">
        <v>0.0485</v>
      </c>
      <c r="AR293" s="35">
        <v>0.045</v>
      </c>
      <c r="AS293" s="35" t="s">
        <v>94</v>
      </c>
      <c r="AT293" s="89" t="s">
        <v>1224</v>
      </c>
      <c r="AU293" s="35" t="s">
        <v>1220</v>
      </c>
      <c r="AV293" s="35" t="s">
        <v>1191</v>
      </c>
      <c r="AW293" s="35" t="s">
        <v>1221</v>
      </c>
      <c r="AX293" s="91"/>
    </row>
    <row r="294">
      <c r="A294" s="35">
        <v>290.0</v>
      </c>
      <c r="B294" s="66" t="s">
        <v>1225</v>
      </c>
      <c r="C294" s="81" t="str">
        <f t="shared" si="7"/>
        <v>View</v>
      </c>
      <c r="D294" s="35" t="s">
        <v>1226</v>
      </c>
      <c r="E294" s="70">
        <v>0.1772</v>
      </c>
      <c r="F294" s="84" t="str">
        <f t="shared" si="8"/>
        <v>Conservative Allocation</v>
      </c>
      <c r="G294" s="72">
        <v>0.0047</v>
      </c>
      <c r="H294" s="73">
        <v>0.0571</v>
      </c>
      <c r="I294" s="73">
        <v>0.042</v>
      </c>
      <c r="J294" s="73">
        <v>0.0622</v>
      </c>
      <c r="K294" s="73">
        <v>0.1913</v>
      </c>
      <c r="L294" s="73">
        <v>0.1341</v>
      </c>
      <c r="M294" s="73">
        <v>0.228</v>
      </c>
      <c r="N294" s="74">
        <v>0.1989</v>
      </c>
      <c r="O294" s="73">
        <v>0.1341</v>
      </c>
      <c r="P294" s="74">
        <v>1.66</v>
      </c>
      <c r="Q294" s="75">
        <v>-1.341156</v>
      </c>
      <c r="R294" s="77">
        <v>1865.0</v>
      </c>
      <c r="S294" s="75">
        <v>809.185788</v>
      </c>
      <c r="T294" s="72">
        <v>0.0549</v>
      </c>
      <c r="U294" s="72">
        <v>0.0572</v>
      </c>
      <c r="V294" s="35" t="s">
        <v>107</v>
      </c>
      <c r="W294" s="35">
        <v>34.0</v>
      </c>
      <c r="X294" s="35">
        <v>18.0</v>
      </c>
      <c r="Y294" s="72">
        <v>0.0034</v>
      </c>
      <c r="Z294" s="35">
        <v>0.93</v>
      </c>
      <c r="AA294" s="35" t="s">
        <v>1227</v>
      </c>
      <c r="AB294" s="35" t="s">
        <v>1218</v>
      </c>
      <c r="AC294" s="35">
        <v>21.24</v>
      </c>
      <c r="AD294" s="78">
        <v>39374.0</v>
      </c>
      <c r="AE294" s="35">
        <v>8.76</v>
      </c>
      <c r="AF294" s="35">
        <v>8.76</v>
      </c>
      <c r="AG294" s="78">
        <v>45838.0</v>
      </c>
      <c r="AH294" s="35">
        <v>0.0353</v>
      </c>
      <c r="AI294" s="35" t="s">
        <v>1228</v>
      </c>
      <c r="AJ294" s="35"/>
      <c r="AK294" s="35" t="s">
        <v>1196</v>
      </c>
      <c r="AL294" s="35">
        <v>3170.0</v>
      </c>
      <c r="AM294" s="35" t="s">
        <v>94</v>
      </c>
      <c r="AN294" s="35" t="s">
        <v>94</v>
      </c>
      <c r="AO294" s="35">
        <v>3.57738</v>
      </c>
      <c r="AP294" s="35">
        <v>12.0</v>
      </c>
      <c r="AQ294" s="35">
        <v>0.0797</v>
      </c>
      <c r="AR294" s="35">
        <v>0.0486</v>
      </c>
      <c r="AS294" s="35" t="s">
        <v>94</v>
      </c>
      <c r="AT294" s="89" t="s">
        <v>1229</v>
      </c>
      <c r="AU294" s="35" t="s">
        <v>1220</v>
      </c>
      <c r="AV294" s="35" t="s">
        <v>1191</v>
      </c>
      <c r="AW294" s="35" t="s">
        <v>1221</v>
      </c>
      <c r="AX294" s="91"/>
    </row>
    <row r="295">
      <c r="A295" s="35">
        <v>291.0</v>
      </c>
      <c r="B295" s="66" t="s">
        <v>1230</v>
      </c>
      <c r="C295" s="81" t="str">
        <f t="shared" si="7"/>
        <v>View</v>
      </c>
      <c r="D295" s="35" t="s">
        <v>1231</v>
      </c>
      <c r="E295" s="70">
        <v>0.6702</v>
      </c>
      <c r="F295" s="84" t="str">
        <f t="shared" si="8"/>
        <v>Moderately Conservative Allocation</v>
      </c>
      <c r="G295" s="72">
        <v>0.0101</v>
      </c>
      <c r="H295" s="73">
        <v>0.0397</v>
      </c>
      <c r="I295" s="73">
        <v>0.0061</v>
      </c>
      <c r="J295" s="73">
        <v>0.1087</v>
      </c>
      <c r="K295" s="73">
        <v>0.3454</v>
      </c>
      <c r="L295" s="73">
        <v>0.1237</v>
      </c>
      <c r="M295" s="73">
        <v>0.6333</v>
      </c>
      <c r="N295" s="74">
        <v>0.7125</v>
      </c>
      <c r="O295" s="73">
        <v>0.1636</v>
      </c>
      <c r="P295" s="74">
        <v>3.93</v>
      </c>
      <c r="Q295" s="75">
        <v>-10.881471</v>
      </c>
      <c r="R295" s="77">
        <v>16.0</v>
      </c>
      <c r="S295" s="75">
        <v>204.632487</v>
      </c>
      <c r="T295" s="72">
        <v>0.0</v>
      </c>
      <c r="U295" s="72">
        <v>0.0205</v>
      </c>
      <c r="V295" s="35" t="s">
        <v>107</v>
      </c>
      <c r="W295" s="35">
        <v>4.0</v>
      </c>
      <c r="X295" s="35">
        <v>2.0</v>
      </c>
      <c r="Y295" s="72">
        <v>0.0053</v>
      </c>
      <c r="Z295" s="35">
        <v>0.63</v>
      </c>
      <c r="AA295" s="35" t="s">
        <v>1227</v>
      </c>
      <c r="AB295" s="35" t="s">
        <v>1218</v>
      </c>
      <c r="AC295" s="35">
        <v>11.21</v>
      </c>
      <c r="AD295" s="78">
        <v>40178.0</v>
      </c>
      <c r="AE295" s="35">
        <v>15.51</v>
      </c>
      <c r="AF295" s="35">
        <v>15.51</v>
      </c>
      <c r="AG295" s="78">
        <v>45835.0</v>
      </c>
      <c r="AH295" s="35">
        <v>0.0673</v>
      </c>
      <c r="AI295" s="35" t="s">
        <v>91</v>
      </c>
      <c r="AJ295" s="35"/>
      <c r="AK295" s="35" t="s">
        <v>1196</v>
      </c>
      <c r="AL295" s="35">
        <v>3180.0</v>
      </c>
      <c r="AM295" s="35" t="s">
        <v>94</v>
      </c>
      <c r="AN295" s="35" t="s">
        <v>94</v>
      </c>
      <c r="AO295" s="35" t="s">
        <v>94</v>
      </c>
      <c r="AP295" s="35" t="s">
        <v>94</v>
      </c>
      <c r="AQ295" s="35" t="s">
        <v>94</v>
      </c>
      <c r="AR295" s="35" t="s">
        <v>94</v>
      </c>
      <c r="AS295" s="35" t="s">
        <v>94</v>
      </c>
      <c r="AT295" s="89" t="s">
        <v>1232</v>
      </c>
      <c r="AU295" s="35" t="s">
        <v>1233</v>
      </c>
      <c r="AV295" s="35" t="s">
        <v>1191</v>
      </c>
      <c r="AW295" s="35" t="s">
        <v>1234</v>
      </c>
      <c r="AX295" s="91"/>
    </row>
    <row r="296">
      <c r="A296" s="35">
        <v>292.0</v>
      </c>
      <c r="B296" s="66" t="s">
        <v>1235</v>
      </c>
      <c r="C296" s="81" t="str">
        <f t="shared" si="7"/>
        <v>View</v>
      </c>
      <c r="D296" s="35" t="s">
        <v>1236</v>
      </c>
      <c r="E296" s="70">
        <v>0.6306</v>
      </c>
      <c r="F296" s="84" t="str">
        <f t="shared" si="8"/>
        <v>Moderately Conservative Allocation</v>
      </c>
      <c r="G296" s="72">
        <v>0.0095</v>
      </c>
      <c r="H296" s="73">
        <v>0.0774</v>
      </c>
      <c r="I296" s="73">
        <v>0.0595</v>
      </c>
      <c r="J296" s="73">
        <v>0.109</v>
      </c>
      <c r="K296" s="73">
        <v>0.3023</v>
      </c>
      <c r="L296" s="73">
        <v>0.1962</v>
      </c>
      <c r="M296" s="73">
        <v>0.3209</v>
      </c>
      <c r="N296" s="74">
        <v>0.3756</v>
      </c>
      <c r="O296" s="73">
        <v>0.1962</v>
      </c>
      <c r="P296" s="74">
        <v>1.67</v>
      </c>
      <c r="Q296" s="75">
        <v>-5.728391</v>
      </c>
      <c r="R296" s="77">
        <v>438.0</v>
      </c>
      <c r="S296" s="75">
        <v>356.245121</v>
      </c>
      <c r="T296" s="72">
        <v>0.0341</v>
      </c>
      <c r="U296" s="72">
        <v>0.0532</v>
      </c>
      <c r="V296" s="35" t="s">
        <v>107</v>
      </c>
      <c r="W296" s="35">
        <v>2.0</v>
      </c>
      <c r="X296" s="35">
        <v>5.0</v>
      </c>
      <c r="Y296" s="72">
        <v>0.0041</v>
      </c>
      <c r="Z296" s="35">
        <v>0.46</v>
      </c>
      <c r="AA296" s="35" t="s">
        <v>1191</v>
      </c>
      <c r="AB296" s="35" t="s">
        <v>1237</v>
      </c>
      <c r="AC296" s="35">
        <v>17.5</v>
      </c>
      <c r="AD296" s="78">
        <v>31881.0</v>
      </c>
      <c r="AE296" s="35">
        <v>3.55</v>
      </c>
      <c r="AF296" s="35">
        <v>0.64</v>
      </c>
      <c r="AG296" s="78">
        <v>45863.0</v>
      </c>
      <c r="AH296" s="35">
        <v>0.0289</v>
      </c>
      <c r="AI296" s="35" t="s">
        <v>176</v>
      </c>
      <c r="AJ296" s="35"/>
      <c r="AK296" s="35" t="s">
        <v>1196</v>
      </c>
      <c r="AL296" s="35">
        <v>3180.0</v>
      </c>
      <c r="AM296" s="35" t="s">
        <v>94</v>
      </c>
      <c r="AN296" s="35" t="s">
        <v>94</v>
      </c>
      <c r="AO296" s="35">
        <v>2.78233</v>
      </c>
      <c r="AP296" s="35">
        <v>15.0</v>
      </c>
      <c r="AQ296" s="35">
        <v>0.0711902</v>
      </c>
      <c r="AR296" s="35">
        <v>0.0692</v>
      </c>
      <c r="AS296" s="35" t="s">
        <v>94</v>
      </c>
      <c r="AT296" s="89" t="s">
        <v>1238</v>
      </c>
      <c r="AU296" s="35" t="s">
        <v>1233</v>
      </c>
      <c r="AV296" s="35" t="s">
        <v>1191</v>
      </c>
      <c r="AW296" s="35" t="s">
        <v>1234</v>
      </c>
      <c r="AX296" s="91"/>
    </row>
    <row r="297">
      <c r="A297" s="35">
        <v>293.0</v>
      </c>
      <c r="B297" s="66" t="s">
        <v>1239</v>
      </c>
      <c r="C297" s="81" t="str">
        <f t="shared" si="7"/>
        <v>View</v>
      </c>
      <c r="D297" s="35" t="s">
        <v>1240</v>
      </c>
      <c r="E297" s="70">
        <v>0.5396</v>
      </c>
      <c r="F297" s="84" t="str">
        <f t="shared" si="8"/>
        <v>Moderately Conservative Allocation</v>
      </c>
      <c r="G297" s="72">
        <v>9.0E-4</v>
      </c>
      <c r="H297" s="73">
        <v>0.0393</v>
      </c>
      <c r="I297" s="73">
        <v>0.021</v>
      </c>
      <c r="J297" s="73">
        <v>0.085</v>
      </c>
      <c r="K297" s="73">
        <v>0.3112</v>
      </c>
      <c r="L297" s="73">
        <v>0.174</v>
      </c>
      <c r="M297" s="73">
        <v>0.4663</v>
      </c>
      <c r="N297" s="74">
        <v>0.5741</v>
      </c>
      <c r="O297" s="73">
        <v>0.174</v>
      </c>
      <c r="P297" s="74">
        <v>2.73</v>
      </c>
      <c r="Q297" s="75">
        <v>25.718291</v>
      </c>
      <c r="R297" s="77">
        <v>4354.0</v>
      </c>
      <c r="S297" s="75">
        <v>10722.66881</v>
      </c>
      <c r="T297" s="72">
        <v>0.0236</v>
      </c>
      <c r="U297" s="72">
        <v>0.0216</v>
      </c>
      <c r="V297" s="35" t="s">
        <v>107</v>
      </c>
      <c r="W297" s="35">
        <v>27.0</v>
      </c>
      <c r="X297" s="35">
        <v>9.0</v>
      </c>
      <c r="Y297" s="72">
        <v>0.0052</v>
      </c>
      <c r="Z297" s="35">
        <v>0.6</v>
      </c>
      <c r="AA297" s="35" t="s">
        <v>1191</v>
      </c>
      <c r="AB297" s="35" t="s">
        <v>1241</v>
      </c>
      <c r="AC297" s="35">
        <v>26.5</v>
      </c>
      <c r="AD297" s="78">
        <v>34583.0</v>
      </c>
      <c r="AE297" s="35">
        <v>12.02</v>
      </c>
      <c r="AF297" s="35">
        <v>1.74</v>
      </c>
      <c r="AG297" s="78">
        <v>45838.0</v>
      </c>
      <c r="AH297" s="35">
        <v>0.2561</v>
      </c>
      <c r="AI297" s="35" t="s">
        <v>91</v>
      </c>
      <c r="AJ297" s="35"/>
      <c r="AK297" s="35" t="s">
        <v>1196</v>
      </c>
      <c r="AL297" s="35">
        <v>3180.0</v>
      </c>
      <c r="AM297" s="35" t="s">
        <v>94</v>
      </c>
      <c r="AN297" s="35" t="s">
        <v>94</v>
      </c>
      <c r="AO297" s="35">
        <v>6.17</v>
      </c>
      <c r="AP297" s="35">
        <v>8.0</v>
      </c>
      <c r="AQ297" s="35">
        <v>0.0425</v>
      </c>
      <c r="AR297" s="35">
        <v>0.0458</v>
      </c>
      <c r="AS297" s="35" t="s">
        <v>94</v>
      </c>
      <c r="AT297" s="89" t="s">
        <v>1242</v>
      </c>
      <c r="AU297" s="35" t="s">
        <v>1233</v>
      </c>
      <c r="AV297" s="35" t="s">
        <v>1191</v>
      </c>
      <c r="AW297" s="35" t="s">
        <v>1234</v>
      </c>
      <c r="AX297" s="91"/>
    </row>
    <row r="298">
      <c r="A298" s="35">
        <v>294.0</v>
      </c>
      <c r="B298" s="66" t="s">
        <v>1243</v>
      </c>
      <c r="C298" s="81" t="str">
        <f t="shared" si="7"/>
        <v>View</v>
      </c>
      <c r="D298" s="35" t="s">
        <v>1244</v>
      </c>
      <c r="E298" s="70">
        <v>0.1699</v>
      </c>
      <c r="F298" s="84" t="str">
        <f t="shared" si="8"/>
        <v>Moderately Conservative Allocation</v>
      </c>
      <c r="G298" s="72">
        <v>0.0079</v>
      </c>
      <c r="H298" s="73">
        <v>0.0559</v>
      </c>
      <c r="I298" s="73">
        <v>0.0324</v>
      </c>
      <c r="J298" s="73">
        <v>0.0827</v>
      </c>
      <c r="K298" s="73">
        <v>0.2145</v>
      </c>
      <c r="L298" s="73">
        <v>0.2243</v>
      </c>
      <c r="M298" s="73">
        <v>0.2694</v>
      </c>
      <c r="N298" s="74">
        <v>0.1785</v>
      </c>
      <c r="O298" s="73">
        <v>0.2243</v>
      </c>
      <c r="P298" s="74">
        <v>1.21</v>
      </c>
      <c r="Q298" s="75">
        <v>-87.637375</v>
      </c>
      <c r="R298" s="77">
        <v>24.0</v>
      </c>
      <c r="S298" s="75">
        <v>679.425522</v>
      </c>
      <c r="T298" s="72">
        <v>0.0</v>
      </c>
      <c r="U298" s="72">
        <v>0.0486</v>
      </c>
      <c r="V298" s="35" t="s">
        <v>107</v>
      </c>
      <c r="W298" s="35">
        <v>38.0</v>
      </c>
      <c r="X298" s="35">
        <v>64.0</v>
      </c>
      <c r="Y298" s="72">
        <v>0.0075</v>
      </c>
      <c r="Z298" s="35">
        <v>0.71</v>
      </c>
      <c r="AA298" s="35" t="s">
        <v>1191</v>
      </c>
      <c r="AB298" s="35" t="s">
        <v>1245</v>
      </c>
      <c r="AC298" s="35">
        <v>25.18</v>
      </c>
      <c r="AD298" s="78">
        <v>43116.0</v>
      </c>
      <c r="AE298" s="35">
        <v>7.46</v>
      </c>
      <c r="AF298" s="35">
        <v>2.83</v>
      </c>
      <c r="AG298" s="78">
        <v>45852.0</v>
      </c>
      <c r="AH298" s="35">
        <v>0.1266</v>
      </c>
      <c r="AI298" s="35" t="s">
        <v>176</v>
      </c>
      <c r="AJ298" s="35" t="s">
        <v>365</v>
      </c>
      <c r="AK298" s="35" t="s">
        <v>1196</v>
      </c>
      <c r="AL298" s="35">
        <v>3180.0</v>
      </c>
      <c r="AM298" s="35" t="s">
        <v>94</v>
      </c>
      <c r="AN298" s="35" t="s">
        <v>94</v>
      </c>
      <c r="AO298" s="35">
        <v>5.72172</v>
      </c>
      <c r="AP298" s="35">
        <v>9.0</v>
      </c>
      <c r="AQ298" s="35">
        <v>0.0495179</v>
      </c>
      <c r="AR298" s="35">
        <v>0.0418</v>
      </c>
      <c r="AS298" s="35" t="s">
        <v>94</v>
      </c>
      <c r="AT298" s="89" t="s">
        <v>1246</v>
      </c>
      <c r="AU298" s="35" t="s">
        <v>1233</v>
      </c>
      <c r="AV298" s="35" t="s">
        <v>1191</v>
      </c>
      <c r="AW298" s="35" t="s">
        <v>1234</v>
      </c>
      <c r="AX298" s="91"/>
    </row>
    <row r="299">
      <c r="A299" s="35">
        <v>295.0</v>
      </c>
      <c r="B299" s="66" t="s">
        <v>1247</v>
      </c>
      <c r="C299" s="81" t="str">
        <f t="shared" si="7"/>
        <v>View</v>
      </c>
      <c r="D299" s="35" t="s">
        <v>1248</v>
      </c>
      <c r="E299" s="70">
        <v>-0.2343</v>
      </c>
      <c r="F299" s="84" t="str">
        <f t="shared" si="8"/>
        <v>Moderately Conservative Allocation</v>
      </c>
      <c r="G299" s="72">
        <v>0.0051</v>
      </c>
      <c r="H299" s="73">
        <v>0.0851</v>
      </c>
      <c r="I299" s="73">
        <v>0.0588</v>
      </c>
      <c r="J299" s="73">
        <v>0.0471</v>
      </c>
      <c r="K299" s="73">
        <v>0.05</v>
      </c>
      <c r="L299" s="73">
        <v>0.3014</v>
      </c>
      <c r="M299" s="73">
        <v>0.0158</v>
      </c>
      <c r="N299" s="74">
        <v>-0.2095</v>
      </c>
      <c r="O299" s="73">
        <v>0.3014</v>
      </c>
      <c r="P299" s="74">
        <v>0.04</v>
      </c>
      <c r="Q299" s="75">
        <v>-39.392021</v>
      </c>
      <c r="R299" s="77">
        <v>102.0</v>
      </c>
      <c r="S299" s="75">
        <v>518.49539</v>
      </c>
      <c r="T299" s="72">
        <v>0.0361</v>
      </c>
      <c r="U299" s="72">
        <v>0.0268</v>
      </c>
      <c r="V299" s="35" t="s">
        <v>107</v>
      </c>
      <c r="W299" s="35">
        <v>90.0</v>
      </c>
      <c r="X299" s="35">
        <v>100.0</v>
      </c>
      <c r="Y299" s="72">
        <v>0.008</v>
      </c>
      <c r="Z299" s="35">
        <v>0.68</v>
      </c>
      <c r="AA299" s="35" t="s">
        <v>1191</v>
      </c>
      <c r="AB299" s="35" t="s">
        <v>90</v>
      </c>
      <c r="AC299" s="35">
        <v>17.33</v>
      </c>
      <c r="AD299" s="78">
        <v>43811.0</v>
      </c>
      <c r="AE299" s="35">
        <v>5.56</v>
      </c>
      <c r="AF299" s="35">
        <v>5.56</v>
      </c>
      <c r="AG299" s="78">
        <v>45835.0</v>
      </c>
      <c r="AH299" s="35">
        <v>0.2379</v>
      </c>
      <c r="AI299" s="35" t="s">
        <v>91</v>
      </c>
      <c r="AJ299" s="35" t="s">
        <v>92</v>
      </c>
      <c r="AK299" s="35" t="s">
        <v>1196</v>
      </c>
      <c r="AL299" s="35">
        <v>3180.0</v>
      </c>
      <c r="AM299" s="35" t="s">
        <v>94</v>
      </c>
      <c r="AN299" s="35" t="s">
        <v>94</v>
      </c>
      <c r="AO299" s="35" t="s">
        <v>94</v>
      </c>
      <c r="AP299" s="35" t="s">
        <v>94</v>
      </c>
      <c r="AQ299" s="35" t="s">
        <v>94</v>
      </c>
      <c r="AR299" s="35" t="s">
        <v>94</v>
      </c>
      <c r="AS299" s="35" t="s">
        <v>94</v>
      </c>
      <c r="AT299" s="89" t="s">
        <v>1249</v>
      </c>
      <c r="AU299" s="35" t="s">
        <v>1233</v>
      </c>
      <c r="AV299" s="35" t="s">
        <v>1191</v>
      </c>
      <c r="AW299" s="35" t="s">
        <v>1234</v>
      </c>
      <c r="AX299" s="91"/>
    </row>
    <row r="300">
      <c r="A300" s="35">
        <v>296.0</v>
      </c>
      <c r="B300" s="66" t="s">
        <v>1250</v>
      </c>
      <c r="C300" s="81" t="str">
        <f t="shared" si="7"/>
        <v>View</v>
      </c>
      <c r="D300" s="35" t="s">
        <v>1251</v>
      </c>
      <c r="E300" s="70">
        <v>1.1936</v>
      </c>
      <c r="F300" s="84" t="str">
        <f t="shared" si="8"/>
        <v>Moderate Allocation</v>
      </c>
      <c r="G300" s="72">
        <v>0.0081</v>
      </c>
      <c r="H300" s="73">
        <v>0.135</v>
      </c>
      <c r="I300" s="73">
        <v>0.096</v>
      </c>
      <c r="J300" s="73">
        <v>0.2127</v>
      </c>
      <c r="K300" s="73">
        <v>0.5389</v>
      </c>
      <c r="L300" s="73">
        <v>0.1549</v>
      </c>
      <c r="M300" s="73">
        <v>0.7352</v>
      </c>
      <c r="N300" s="74">
        <v>0.9353</v>
      </c>
      <c r="O300" s="73">
        <v>0.1549</v>
      </c>
      <c r="P300" s="74">
        <v>4.77</v>
      </c>
      <c r="Q300" s="75">
        <v>822.797015</v>
      </c>
      <c r="R300" s="77">
        <v>201.0</v>
      </c>
      <c r="S300" s="75">
        <v>5156.070631</v>
      </c>
      <c r="T300" s="72">
        <v>0.0</v>
      </c>
      <c r="U300" s="72">
        <v>0.0083</v>
      </c>
      <c r="V300" s="35" t="s">
        <v>107</v>
      </c>
      <c r="W300" s="35">
        <v>1.0</v>
      </c>
      <c r="X300" s="35">
        <v>1.0</v>
      </c>
      <c r="Y300" s="72">
        <v>0.0065</v>
      </c>
      <c r="Z300" s="35">
        <v>0.55</v>
      </c>
      <c r="AA300" s="35" t="s">
        <v>207</v>
      </c>
      <c r="AB300" s="35" t="s">
        <v>1252</v>
      </c>
      <c r="AC300" s="35">
        <v>25.98</v>
      </c>
      <c r="AD300" s="78">
        <v>30286.0</v>
      </c>
      <c r="AE300" s="35">
        <v>22.18</v>
      </c>
      <c r="AF300" s="35">
        <v>22.18</v>
      </c>
      <c r="AG300" s="78">
        <v>45630.0</v>
      </c>
      <c r="AH300" s="35">
        <v>1.1187</v>
      </c>
      <c r="AI300" s="35" t="s">
        <v>140</v>
      </c>
      <c r="AJ300" s="35"/>
      <c r="AK300" s="35" t="s">
        <v>1196</v>
      </c>
      <c r="AL300" s="35">
        <v>3190.0</v>
      </c>
      <c r="AM300" s="35" t="s">
        <v>94</v>
      </c>
      <c r="AN300" s="35" t="s">
        <v>94</v>
      </c>
      <c r="AO300" s="35">
        <v>2.89</v>
      </c>
      <c r="AP300" s="35">
        <v>9.0</v>
      </c>
      <c r="AQ300" s="35">
        <v>0.0466</v>
      </c>
      <c r="AR300" s="35">
        <v>0.0394</v>
      </c>
      <c r="AS300" s="35" t="s">
        <v>94</v>
      </c>
      <c r="AT300" s="89" t="s">
        <v>1253</v>
      </c>
      <c r="AU300" s="35" t="s">
        <v>1254</v>
      </c>
      <c r="AV300" s="35" t="s">
        <v>1191</v>
      </c>
      <c r="AW300" s="35" t="s">
        <v>1255</v>
      </c>
      <c r="AX300" s="91"/>
    </row>
    <row r="301">
      <c r="A301" s="35">
        <v>297.0</v>
      </c>
      <c r="B301" s="66" t="s">
        <v>1256</v>
      </c>
      <c r="C301" s="81" t="str">
        <f t="shared" si="7"/>
        <v>View</v>
      </c>
      <c r="D301" s="35" t="s">
        <v>1257</v>
      </c>
      <c r="E301" s="70">
        <v>0.806</v>
      </c>
      <c r="F301" s="84" t="str">
        <f t="shared" si="8"/>
        <v>Moderate Allocation</v>
      </c>
      <c r="G301" s="72">
        <v>0.0108</v>
      </c>
      <c r="H301" s="73">
        <v>0.1029</v>
      </c>
      <c r="I301" s="73">
        <v>0.0658</v>
      </c>
      <c r="J301" s="73">
        <v>0.2348</v>
      </c>
      <c r="K301" s="73">
        <v>0.6347</v>
      </c>
      <c r="L301" s="73">
        <v>0.3508</v>
      </c>
      <c r="M301" s="73">
        <v>0.5712</v>
      </c>
      <c r="N301" s="74">
        <v>0.3856</v>
      </c>
      <c r="O301" s="73">
        <v>0.3508</v>
      </c>
      <c r="P301" s="74">
        <v>1.71</v>
      </c>
      <c r="Q301" s="75">
        <v>-17.92082</v>
      </c>
      <c r="R301" s="77">
        <v>208.0</v>
      </c>
      <c r="S301" s="75">
        <v>488.624502</v>
      </c>
      <c r="T301" s="72">
        <v>0.0</v>
      </c>
      <c r="U301" s="72">
        <v>0.0072</v>
      </c>
      <c r="V301" s="35" t="s">
        <v>107</v>
      </c>
      <c r="W301" s="35">
        <v>1.0</v>
      </c>
      <c r="X301" s="35">
        <v>1.0</v>
      </c>
      <c r="Y301" s="72">
        <v>0.0109</v>
      </c>
      <c r="Z301" s="35">
        <v>1.0</v>
      </c>
      <c r="AA301" s="35" t="s">
        <v>1191</v>
      </c>
      <c r="AB301" s="35" t="s">
        <v>90</v>
      </c>
      <c r="AC301" s="35">
        <v>30.05</v>
      </c>
      <c r="AD301" s="78">
        <v>19267.0</v>
      </c>
      <c r="AE301" s="35">
        <v>14.18</v>
      </c>
      <c r="AF301" s="35">
        <v>1.17</v>
      </c>
      <c r="AG301" s="78">
        <v>45644.0</v>
      </c>
      <c r="AH301" s="35">
        <v>0.1001</v>
      </c>
      <c r="AI301" s="35" t="s">
        <v>140</v>
      </c>
      <c r="AJ301" s="35"/>
      <c r="AK301" s="35" t="s">
        <v>1196</v>
      </c>
      <c r="AL301" s="35">
        <v>3190.0</v>
      </c>
      <c r="AM301" s="35" t="s">
        <v>94</v>
      </c>
      <c r="AN301" s="35" t="s">
        <v>94</v>
      </c>
      <c r="AO301" s="35">
        <v>5.68</v>
      </c>
      <c r="AP301" s="35">
        <v>6.0</v>
      </c>
      <c r="AQ301" s="35" t="s">
        <v>94</v>
      </c>
      <c r="AR301" s="35">
        <v>0.0378</v>
      </c>
      <c r="AS301" s="35" t="s">
        <v>94</v>
      </c>
      <c r="AT301" s="89" t="s">
        <v>1258</v>
      </c>
      <c r="AU301" s="35" t="s">
        <v>1254</v>
      </c>
      <c r="AV301" s="35" t="s">
        <v>1191</v>
      </c>
      <c r="AW301" s="35" t="s">
        <v>1255</v>
      </c>
      <c r="AX301" s="91"/>
    </row>
    <row r="302">
      <c r="A302" s="35">
        <v>298.0</v>
      </c>
      <c r="B302" s="66" t="s">
        <v>1259</v>
      </c>
      <c r="C302" s="81" t="str">
        <f t="shared" si="7"/>
        <v>View</v>
      </c>
      <c r="D302" s="35" t="s">
        <v>1260</v>
      </c>
      <c r="E302" s="70">
        <v>0.8046</v>
      </c>
      <c r="F302" s="84" t="str">
        <f t="shared" si="8"/>
        <v>Moderate Allocation</v>
      </c>
      <c r="G302" s="72">
        <v>0.0056</v>
      </c>
      <c r="H302" s="73">
        <v>0.0967</v>
      </c>
      <c r="I302" s="73">
        <v>0.0771</v>
      </c>
      <c r="J302" s="73">
        <v>0.1597</v>
      </c>
      <c r="K302" s="73">
        <v>0.4362</v>
      </c>
      <c r="L302" s="73">
        <v>0.1814</v>
      </c>
      <c r="M302" s="73">
        <v>0.6623</v>
      </c>
      <c r="N302" s="74">
        <v>0.8052</v>
      </c>
      <c r="O302" s="73">
        <v>0.1814</v>
      </c>
      <c r="P302" s="74">
        <v>3.7</v>
      </c>
      <c r="Q302" s="75">
        <v>-12.014047</v>
      </c>
      <c r="R302" s="77">
        <v>409.0</v>
      </c>
      <c r="S302" s="75">
        <v>204.202466</v>
      </c>
      <c r="T302" s="72">
        <v>0.0</v>
      </c>
      <c r="U302" s="72">
        <v>0.0218</v>
      </c>
      <c r="V302" s="35" t="s">
        <v>107</v>
      </c>
      <c r="W302" s="35">
        <v>2.0</v>
      </c>
      <c r="X302" s="35">
        <v>4.0</v>
      </c>
      <c r="Y302" s="72">
        <v>0.0065</v>
      </c>
      <c r="Z302" s="35">
        <v>0.65</v>
      </c>
      <c r="AA302" s="35" t="s">
        <v>1191</v>
      </c>
      <c r="AB302" s="35" t="s">
        <v>90</v>
      </c>
      <c r="AC302" s="35">
        <v>25.72</v>
      </c>
      <c r="AD302" s="78">
        <v>31047.0</v>
      </c>
      <c r="AE302" s="35">
        <v>9.51</v>
      </c>
      <c r="AF302" s="35">
        <v>1.17</v>
      </c>
      <c r="AG302" s="78">
        <v>45831.0</v>
      </c>
      <c r="AH302" s="35">
        <v>0.2166</v>
      </c>
      <c r="AI302" s="35" t="s">
        <v>91</v>
      </c>
      <c r="AJ302" s="35"/>
      <c r="AK302" s="35" t="s">
        <v>1196</v>
      </c>
      <c r="AL302" s="35">
        <v>3190.0</v>
      </c>
      <c r="AM302" s="35" t="s">
        <v>94</v>
      </c>
      <c r="AN302" s="35" t="s">
        <v>94</v>
      </c>
      <c r="AO302" s="35">
        <v>5.52899</v>
      </c>
      <c r="AP302" s="35">
        <v>9.0</v>
      </c>
      <c r="AQ302" s="35">
        <v>0.0476458</v>
      </c>
      <c r="AR302" s="35">
        <v>0.0417</v>
      </c>
      <c r="AS302" s="35" t="s">
        <v>94</v>
      </c>
      <c r="AT302" s="89" t="s">
        <v>1261</v>
      </c>
      <c r="AU302" s="35" t="s">
        <v>1254</v>
      </c>
      <c r="AV302" s="35" t="s">
        <v>1191</v>
      </c>
      <c r="AW302" s="35" t="s">
        <v>1255</v>
      </c>
      <c r="AX302" s="91"/>
    </row>
    <row r="303">
      <c r="A303" s="35">
        <v>299.0</v>
      </c>
      <c r="B303" s="66" t="s">
        <v>1262</v>
      </c>
      <c r="C303" s="81" t="str">
        <f t="shared" si="7"/>
        <v>View</v>
      </c>
      <c r="D303" s="35" t="s">
        <v>1263</v>
      </c>
      <c r="E303" s="70">
        <v>0.8644</v>
      </c>
      <c r="F303" s="84" t="str">
        <f t="shared" si="8"/>
        <v>Moderately Aggressive Allocation</v>
      </c>
      <c r="G303" s="72">
        <v>0.0101</v>
      </c>
      <c r="H303" s="73">
        <v>0.0783</v>
      </c>
      <c r="I303" s="73">
        <v>0.048</v>
      </c>
      <c r="J303" s="73">
        <v>0.1345</v>
      </c>
      <c r="K303" s="73">
        <v>0.5279</v>
      </c>
      <c r="L303" s="73">
        <v>0.2322</v>
      </c>
      <c r="M303" s="73">
        <v>0.7468</v>
      </c>
      <c r="N303" s="74">
        <v>0.7234</v>
      </c>
      <c r="O303" s="73">
        <v>0.2322</v>
      </c>
      <c r="P303" s="74">
        <v>3.29</v>
      </c>
      <c r="Q303" s="75">
        <v>-62.359769</v>
      </c>
      <c r="R303" s="77">
        <v>2286.0</v>
      </c>
      <c r="S303" s="75">
        <v>2794.151373</v>
      </c>
      <c r="T303" s="72">
        <v>0.0397</v>
      </c>
      <c r="U303" s="72">
        <v>0.019</v>
      </c>
      <c r="V303" s="35" t="s">
        <v>107</v>
      </c>
      <c r="W303" s="35">
        <v>15.0</v>
      </c>
      <c r="X303" s="35">
        <v>9.0</v>
      </c>
      <c r="Y303" s="72">
        <v>0.0081</v>
      </c>
      <c r="Z303" s="35">
        <v>0.8</v>
      </c>
      <c r="AA303" s="35" t="s">
        <v>1191</v>
      </c>
      <c r="AB303" s="35" t="s">
        <v>219</v>
      </c>
      <c r="AC303" s="35">
        <v>21.63</v>
      </c>
      <c r="AD303" s="78">
        <v>34373.0</v>
      </c>
      <c r="AE303" s="35">
        <v>6.26</v>
      </c>
      <c r="AF303" s="35">
        <v>0.41</v>
      </c>
      <c r="AG303" s="78">
        <v>45644.0</v>
      </c>
      <c r="AH303" s="35">
        <v>2.137</v>
      </c>
      <c r="AI303" s="35" t="s">
        <v>140</v>
      </c>
      <c r="AJ303" s="35"/>
      <c r="AK303" s="35" t="s">
        <v>1196</v>
      </c>
      <c r="AL303" s="35">
        <v>3200.0</v>
      </c>
      <c r="AM303" s="35" t="s">
        <v>94</v>
      </c>
      <c r="AN303" s="35" t="s">
        <v>94</v>
      </c>
      <c r="AO303" s="35">
        <v>1.05</v>
      </c>
      <c r="AP303" s="35">
        <v>12.0</v>
      </c>
      <c r="AQ303" s="35">
        <v>0.0542</v>
      </c>
      <c r="AR303" s="35">
        <v>0.0516</v>
      </c>
      <c r="AS303" s="35" t="s">
        <v>94</v>
      </c>
      <c r="AT303" s="89" t="s">
        <v>1264</v>
      </c>
      <c r="AU303" s="35" t="s">
        <v>1265</v>
      </c>
      <c r="AV303" s="35" t="s">
        <v>1191</v>
      </c>
      <c r="AW303" s="35" t="s">
        <v>1266</v>
      </c>
      <c r="AX303" s="91"/>
    </row>
    <row r="304">
      <c r="A304" s="35">
        <v>300.0</v>
      </c>
      <c r="B304" s="66" t="s">
        <v>1267</v>
      </c>
      <c r="C304" s="81" t="str">
        <f t="shared" si="7"/>
        <v>View</v>
      </c>
      <c r="D304" s="35" t="s">
        <v>1268</v>
      </c>
      <c r="E304" s="70">
        <v>0.7922</v>
      </c>
      <c r="F304" s="84" t="str">
        <f t="shared" si="8"/>
        <v>Moderately Aggressive Allocation</v>
      </c>
      <c r="G304" s="72">
        <v>0.0098</v>
      </c>
      <c r="H304" s="73">
        <v>0.0741</v>
      </c>
      <c r="I304" s="73">
        <v>0.0141</v>
      </c>
      <c r="J304" s="73">
        <v>0.1181</v>
      </c>
      <c r="K304" s="73">
        <v>0.4986</v>
      </c>
      <c r="L304" s="73">
        <v>0.2563</v>
      </c>
      <c r="M304" s="73">
        <v>0.8928</v>
      </c>
      <c r="N304" s="74">
        <v>0.8272</v>
      </c>
      <c r="O304" s="73">
        <v>0.2563</v>
      </c>
      <c r="P304" s="74">
        <v>3.55</v>
      </c>
      <c r="Q304" s="75">
        <v>-4.752647</v>
      </c>
      <c r="R304" s="77">
        <v>56.0</v>
      </c>
      <c r="S304" s="75">
        <v>265.63633</v>
      </c>
      <c r="T304" s="72">
        <v>0.016</v>
      </c>
      <c r="U304" s="72">
        <v>0.016</v>
      </c>
      <c r="V304" s="35" t="s">
        <v>107</v>
      </c>
      <c r="W304" s="35">
        <v>29.0</v>
      </c>
      <c r="X304" s="35">
        <v>9.0</v>
      </c>
      <c r="Y304" s="72">
        <v>0.0083</v>
      </c>
      <c r="Z304" s="35">
        <v>0.8</v>
      </c>
      <c r="AA304" s="35" t="s">
        <v>1191</v>
      </c>
      <c r="AB304" s="35" t="s">
        <v>90</v>
      </c>
      <c r="AC304" s="35">
        <v>16.16</v>
      </c>
      <c r="AD304" s="78">
        <v>33725.0</v>
      </c>
      <c r="AE304" s="35">
        <v>9.0</v>
      </c>
      <c r="AF304" s="35">
        <v>3.68</v>
      </c>
      <c r="AG304" s="78">
        <v>45833.0</v>
      </c>
      <c r="AH304" s="35">
        <v>0.23</v>
      </c>
      <c r="AI304" s="35" t="s">
        <v>91</v>
      </c>
      <c r="AJ304" s="35"/>
      <c r="AK304" s="35" t="s">
        <v>1196</v>
      </c>
      <c r="AL304" s="35">
        <v>3200.0</v>
      </c>
      <c r="AM304" s="35" t="s">
        <v>94</v>
      </c>
      <c r="AN304" s="35" t="s">
        <v>94</v>
      </c>
      <c r="AO304" s="35" t="s">
        <v>94</v>
      </c>
      <c r="AP304" s="35" t="s">
        <v>94</v>
      </c>
      <c r="AQ304" s="35" t="s">
        <v>94</v>
      </c>
      <c r="AR304" s="35">
        <v>0.0461</v>
      </c>
      <c r="AS304" s="35" t="s">
        <v>94</v>
      </c>
      <c r="AT304" s="89" t="s">
        <v>1269</v>
      </c>
      <c r="AU304" s="35" t="s">
        <v>1265</v>
      </c>
      <c r="AV304" s="35" t="s">
        <v>1191</v>
      </c>
      <c r="AW304" s="35" t="s">
        <v>1266</v>
      </c>
      <c r="AX304" s="91"/>
    </row>
    <row r="305">
      <c r="A305" s="35">
        <v>301.0</v>
      </c>
      <c r="B305" s="66" t="s">
        <v>1270</v>
      </c>
      <c r="C305" s="81" t="str">
        <f t="shared" si="7"/>
        <v>View</v>
      </c>
      <c r="D305" s="35" t="s">
        <v>1271</v>
      </c>
      <c r="E305" s="70">
        <v>0.7579</v>
      </c>
      <c r="F305" s="84" t="str">
        <f t="shared" si="8"/>
        <v>Moderately Aggressive Allocation</v>
      </c>
      <c r="G305" s="72">
        <v>0.0088</v>
      </c>
      <c r="H305" s="73">
        <v>0.0811</v>
      </c>
      <c r="I305" s="73">
        <v>0.0361</v>
      </c>
      <c r="J305" s="73">
        <v>0.0972</v>
      </c>
      <c r="K305" s="73">
        <v>0.4509</v>
      </c>
      <c r="L305" s="73">
        <v>0.1934</v>
      </c>
      <c r="M305" s="73">
        <v>0.8143</v>
      </c>
      <c r="N305" s="74">
        <v>0.8677</v>
      </c>
      <c r="O305" s="73">
        <v>0.1934</v>
      </c>
      <c r="P305" s="74">
        <v>4.27</v>
      </c>
      <c r="Q305" s="75">
        <v>-10.298697</v>
      </c>
      <c r="R305" s="77">
        <v>87.0</v>
      </c>
      <c r="S305" s="75">
        <v>1458.115402</v>
      </c>
      <c r="T305" s="72">
        <v>0.0021</v>
      </c>
      <c r="U305" s="72">
        <v>0.0173</v>
      </c>
      <c r="V305" s="35" t="s">
        <v>107</v>
      </c>
      <c r="W305" s="35">
        <v>61.0</v>
      </c>
      <c r="X305" s="35">
        <v>21.0</v>
      </c>
      <c r="Y305" s="72">
        <v>0.0076</v>
      </c>
      <c r="Z305" s="35">
        <v>0.72</v>
      </c>
      <c r="AA305" s="35" t="s">
        <v>89</v>
      </c>
      <c r="AB305" s="35" t="s">
        <v>90</v>
      </c>
      <c r="AC305" s="35">
        <v>19.04</v>
      </c>
      <c r="AD305" s="78">
        <v>37138.0</v>
      </c>
      <c r="AE305" s="35">
        <v>16.5</v>
      </c>
      <c r="AF305" s="35">
        <v>4.17</v>
      </c>
      <c r="AG305" s="78">
        <v>45631.0</v>
      </c>
      <c r="AH305" s="35">
        <v>1.44</v>
      </c>
      <c r="AI305" s="35" t="s">
        <v>140</v>
      </c>
      <c r="AJ305" s="35"/>
      <c r="AK305" s="35" t="s">
        <v>1196</v>
      </c>
      <c r="AL305" s="35">
        <v>3200.0</v>
      </c>
      <c r="AM305" s="35" t="s">
        <v>94</v>
      </c>
      <c r="AN305" s="35" t="s">
        <v>94</v>
      </c>
      <c r="AO305" s="35" t="s">
        <v>94</v>
      </c>
      <c r="AP305" s="35" t="s">
        <v>94</v>
      </c>
      <c r="AQ305" s="35" t="s">
        <v>94</v>
      </c>
      <c r="AR305" s="35">
        <v>0.0872</v>
      </c>
      <c r="AS305" s="35" t="s">
        <v>94</v>
      </c>
      <c r="AT305" s="89" t="s">
        <v>1272</v>
      </c>
      <c r="AU305" s="35" t="s">
        <v>1265</v>
      </c>
      <c r="AV305" s="35" t="s">
        <v>1191</v>
      </c>
      <c r="AW305" s="35" t="s">
        <v>1266</v>
      </c>
      <c r="AX305" s="91"/>
    </row>
    <row r="306">
      <c r="A306" s="35">
        <v>302.0</v>
      </c>
      <c r="B306" s="66" t="s">
        <v>1273</v>
      </c>
      <c r="C306" s="81" t="str">
        <f t="shared" si="7"/>
        <v>View</v>
      </c>
      <c r="D306" s="35" t="s">
        <v>1274</v>
      </c>
      <c r="E306" s="70">
        <v>0.7871</v>
      </c>
      <c r="F306" s="84" t="str">
        <f t="shared" si="8"/>
        <v>Aggressive Allocation</v>
      </c>
      <c r="G306" s="72">
        <v>0.0073</v>
      </c>
      <c r="H306" s="73">
        <v>0.1</v>
      </c>
      <c r="I306" s="73">
        <v>0.0547</v>
      </c>
      <c r="J306" s="73">
        <v>0.1832</v>
      </c>
      <c r="K306" s="73">
        <v>0.5966</v>
      </c>
      <c r="L306" s="73">
        <v>0.3415</v>
      </c>
      <c r="M306" s="73">
        <v>0.7608</v>
      </c>
      <c r="N306" s="74">
        <v>0.552</v>
      </c>
      <c r="O306" s="73">
        <v>0.3415</v>
      </c>
      <c r="P306" s="74">
        <v>2.3</v>
      </c>
      <c r="Q306" s="75">
        <v>295.483428</v>
      </c>
      <c r="R306" s="77">
        <v>8.0</v>
      </c>
      <c r="S306" s="75">
        <v>22821.55668</v>
      </c>
      <c r="T306" s="72">
        <v>0.0034</v>
      </c>
      <c r="U306" s="72">
        <v>0.0043</v>
      </c>
      <c r="V306" s="35" t="s">
        <v>107</v>
      </c>
      <c r="W306" s="35">
        <v>2.0</v>
      </c>
      <c r="X306" s="35">
        <v>2.0</v>
      </c>
      <c r="Y306" s="72">
        <v>0.0108</v>
      </c>
      <c r="Z306" s="35">
        <v>0.97</v>
      </c>
      <c r="AA306" s="35" t="s">
        <v>404</v>
      </c>
      <c r="AB306" s="35" t="s">
        <v>90</v>
      </c>
      <c r="AC306" s="35">
        <v>26.56</v>
      </c>
      <c r="AD306" s="78">
        <v>41047.0</v>
      </c>
      <c r="AE306" s="35">
        <v>13.13</v>
      </c>
      <c r="AF306" s="35">
        <v>0.5</v>
      </c>
      <c r="AG306" s="78">
        <v>45653.0</v>
      </c>
      <c r="AH306" s="35">
        <v>1.4818</v>
      </c>
      <c r="AI306" s="35" t="s">
        <v>140</v>
      </c>
      <c r="AJ306" s="35"/>
      <c r="AK306" s="35" t="s">
        <v>1196</v>
      </c>
      <c r="AL306" s="35">
        <v>3210.0</v>
      </c>
      <c r="AM306" s="35" t="s">
        <v>94</v>
      </c>
      <c r="AN306" s="35" t="s">
        <v>94</v>
      </c>
      <c r="AO306" s="35" t="s">
        <v>94</v>
      </c>
      <c r="AP306" s="35" t="s">
        <v>94</v>
      </c>
      <c r="AQ306" s="35" t="s">
        <v>94</v>
      </c>
      <c r="AR306" s="35">
        <v>0.0456</v>
      </c>
      <c r="AS306" s="35" t="s">
        <v>94</v>
      </c>
      <c r="AT306" s="89" t="s">
        <v>1275</v>
      </c>
      <c r="AU306" s="35" t="s">
        <v>1276</v>
      </c>
      <c r="AV306" s="35" t="s">
        <v>1191</v>
      </c>
      <c r="AW306" s="35" t="s">
        <v>1277</v>
      </c>
      <c r="AX306" s="91"/>
    </row>
    <row r="307">
      <c r="A307" s="35">
        <v>303.0</v>
      </c>
      <c r="B307" s="66" t="s">
        <v>1278</v>
      </c>
      <c r="C307" s="81" t="str">
        <f t="shared" si="7"/>
        <v>View</v>
      </c>
      <c r="D307" s="35" t="s">
        <v>1279</v>
      </c>
      <c r="E307" s="70">
        <v>0.6101</v>
      </c>
      <c r="F307" s="84" t="str">
        <f t="shared" si="8"/>
        <v>Aggressive Allocation</v>
      </c>
      <c r="G307" s="72">
        <v>0.0113</v>
      </c>
      <c r="H307" s="73">
        <v>0.0722</v>
      </c>
      <c r="I307" s="73">
        <v>0.0333</v>
      </c>
      <c r="J307" s="73">
        <v>0.1256</v>
      </c>
      <c r="K307" s="73">
        <v>0.4408</v>
      </c>
      <c r="L307" s="73">
        <v>0.2691</v>
      </c>
      <c r="M307" s="73">
        <v>0.7203</v>
      </c>
      <c r="N307" s="74">
        <v>0.6169</v>
      </c>
      <c r="O307" s="73">
        <v>0.2691</v>
      </c>
      <c r="P307" s="74">
        <v>2.75</v>
      </c>
      <c r="Q307" s="75">
        <v>-89.732168</v>
      </c>
      <c r="R307" s="77">
        <v>22.0</v>
      </c>
      <c r="S307" s="75">
        <v>2323.738776</v>
      </c>
      <c r="T307" s="72">
        <v>0.01</v>
      </c>
      <c r="U307" s="72">
        <v>0.0089</v>
      </c>
      <c r="V307" s="35" t="s">
        <v>107</v>
      </c>
      <c r="W307" s="35">
        <v>30.0</v>
      </c>
      <c r="X307" s="35">
        <v>14.0</v>
      </c>
      <c r="Y307" s="72">
        <v>0.0092</v>
      </c>
      <c r="Z307" s="35">
        <v>0.92</v>
      </c>
      <c r="AA307" s="35" t="s">
        <v>1191</v>
      </c>
      <c r="AB307" s="35"/>
      <c r="AC307" s="35">
        <v>22.87</v>
      </c>
      <c r="AD307" s="78">
        <v>35271.0</v>
      </c>
      <c r="AE307" s="35">
        <v>15.51</v>
      </c>
      <c r="AF307" s="35">
        <v>2.49</v>
      </c>
      <c r="AG307" s="78">
        <v>45657.0</v>
      </c>
      <c r="AH307" s="35">
        <v>0.2126</v>
      </c>
      <c r="AI307" s="35" t="s">
        <v>140</v>
      </c>
      <c r="AJ307" s="35"/>
      <c r="AK307" s="35" t="s">
        <v>1196</v>
      </c>
      <c r="AL307" s="35">
        <v>3210.0</v>
      </c>
      <c r="AM307" s="35" t="s">
        <v>94</v>
      </c>
      <c r="AN307" s="35" t="s">
        <v>94</v>
      </c>
      <c r="AO307" s="35">
        <v>5.78058</v>
      </c>
      <c r="AP307" s="35">
        <v>9.0</v>
      </c>
      <c r="AQ307" s="35">
        <v>0.0449999</v>
      </c>
      <c r="AR307" s="35">
        <v>0.066</v>
      </c>
      <c r="AS307" s="35" t="s">
        <v>94</v>
      </c>
      <c r="AT307" s="89" t="s">
        <v>1280</v>
      </c>
      <c r="AU307" s="35" t="s">
        <v>1276</v>
      </c>
      <c r="AV307" s="35" t="s">
        <v>1191</v>
      </c>
      <c r="AW307" s="35" t="s">
        <v>1277</v>
      </c>
      <c r="AX307" s="91"/>
    </row>
    <row r="308">
      <c r="A308" s="35">
        <v>304.0</v>
      </c>
      <c r="B308" s="66" t="s">
        <v>1281</v>
      </c>
      <c r="C308" s="81" t="str">
        <f t="shared" si="7"/>
        <v>View</v>
      </c>
      <c r="D308" s="35" t="s">
        <v>1282</v>
      </c>
      <c r="E308" s="70">
        <v>0.6057</v>
      </c>
      <c r="F308" s="84" t="str">
        <f t="shared" si="8"/>
        <v>Aggressive Allocation</v>
      </c>
      <c r="G308" s="72">
        <v>0.0101</v>
      </c>
      <c r="H308" s="73">
        <v>0.0716</v>
      </c>
      <c r="I308" s="73">
        <v>0.0349</v>
      </c>
      <c r="J308" s="73">
        <v>0.1118</v>
      </c>
      <c r="K308" s="73">
        <v>0.4628</v>
      </c>
      <c r="L308" s="73">
        <v>0.2975</v>
      </c>
      <c r="M308" s="73">
        <v>0.6602</v>
      </c>
      <c r="N308" s="74">
        <v>0.5242</v>
      </c>
      <c r="O308" s="73">
        <v>0.2975</v>
      </c>
      <c r="P308" s="74">
        <v>2.3</v>
      </c>
      <c r="Q308" s="75">
        <v>-43.827438</v>
      </c>
      <c r="R308" s="77">
        <v>6.0</v>
      </c>
      <c r="S308" s="75">
        <v>1015.47155</v>
      </c>
      <c r="T308" s="72">
        <v>0.0</v>
      </c>
      <c r="U308" s="72">
        <v>0.0075</v>
      </c>
      <c r="V308" s="35" t="s">
        <v>107</v>
      </c>
      <c r="W308" s="35">
        <v>43.0</v>
      </c>
      <c r="X308" s="35">
        <v>6.0</v>
      </c>
      <c r="Y308" s="72">
        <v>0.0102</v>
      </c>
      <c r="Z308" s="35">
        <v>0.98</v>
      </c>
      <c r="AA308" s="35" t="s">
        <v>1191</v>
      </c>
      <c r="AB308" s="35" t="s">
        <v>219</v>
      </c>
      <c r="AC308" s="35">
        <v>26.6</v>
      </c>
      <c r="AD308" s="78">
        <v>37848.0</v>
      </c>
      <c r="AE308" s="35">
        <v>6.38</v>
      </c>
      <c r="AF308" s="35">
        <v>0.41</v>
      </c>
      <c r="AG308" s="78">
        <v>45824.0</v>
      </c>
      <c r="AH308" s="35">
        <v>1.4769</v>
      </c>
      <c r="AI308" s="35" t="s">
        <v>121</v>
      </c>
      <c r="AJ308" s="35"/>
      <c r="AK308" s="35" t="s">
        <v>1196</v>
      </c>
      <c r="AL308" s="35">
        <v>3210.0</v>
      </c>
      <c r="AM308" s="35" t="s">
        <v>94</v>
      </c>
      <c r="AN308" s="35" t="s">
        <v>94</v>
      </c>
      <c r="AO308" s="35" t="s">
        <v>94</v>
      </c>
      <c r="AP308" s="35" t="s">
        <v>94</v>
      </c>
      <c r="AQ308" s="35" t="s">
        <v>94</v>
      </c>
      <c r="AR308" s="35" t="s">
        <v>94</v>
      </c>
      <c r="AS308" s="35" t="s">
        <v>94</v>
      </c>
      <c r="AT308" s="89" t="s">
        <v>1283</v>
      </c>
      <c r="AU308" s="35" t="s">
        <v>1276</v>
      </c>
      <c r="AV308" s="35" t="s">
        <v>1191</v>
      </c>
      <c r="AW308" s="35" t="s">
        <v>1277</v>
      </c>
      <c r="AX308" s="91"/>
    </row>
    <row r="309">
      <c r="A309" s="35">
        <v>305.0</v>
      </c>
      <c r="B309" s="66" t="s">
        <v>1284</v>
      </c>
      <c r="C309" s="81" t="str">
        <f t="shared" si="7"/>
        <v>View</v>
      </c>
      <c r="D309" s="35" t="s">
        <v>1285</v>
      </c>
      <c r="E309" s="70">
        <v>0.5351</v>
      </c>
      <c r="F309" s="84" t="str">
        <f t="shared" si="8"/>
        <v>Aggressive Allocation</v>
      </c>
      <c r="G309" s="72">
        <v>0.002</v>
      </c>
      <c r="H309" s="73">
        <v>0.0849</v>
      </c>
      <c r="I309" s="73">
        <v>0.0513</v>
      </c>
      <c r="J309" s="73">
        <v>0.1525</v>
      </c>
      <c r="K309" s="73">
        <v>0.4292</v>
      </c>
      <c r="L309" s="73">
        <v>0.3134</v>
      </c>
      <c r="M309" s="73">
        <v>0.647</v>
      </c>
      <c r="N309" s="74">
        <v>0.4975</v>
      </c>
      <c r="O309" s="73">
        <v>0.3134</v>
      </c>
      <c r="P309" s="74">
        <v>2.12</v>
      </c>
      <c r="Q309" s="75">
        <v>-56.271263</v>
      </c>
      <c r="R309" s="77">
        <v>505.0</v>
      </c>
      <c r="S309" s="75">
        <v>1208.921948</v>
      </c>
      <c r="T309" s="72">
        <v>0.0125</v>
      </c>
      <c r="U309" s="72">
        <v>0.0117</v>
      </c>
      <c r="V309" s="35" t="s">
        <v>107</v>
      </c>
      <c r="W309" s="35">
        <v>10.0</v>
      </c>
      <c r="X309" s="35">
        <v>20.0</v>
      </c>
      <c r="Y309" s="72">
        <v>0.0107</v>
      </c>
      <c r="Z309" s="35">
        <v>1.02</v>
      </c>
      <c r="AA309" s="35" t="s">
        <v>1191</v>
      </c>
      <c r="AB309" s="35" t="s">
        <v>90</v>
      </c>
      <c r="AC309" s="35">
        <v>27.08</v>
      </c>
      <c r="AD309" s="78">
        <v>43314.0</v>
      </c>
      <c r="AE309" s="35">
        <v>4.67</v>
      </c>
      <c r="AF309" s="35">
        <v>4.01</v>
      </c>
      <c r="AG309" s="78">
        <v>45833.0</v>
      </c>
      <c r="AH309" s="35">
        <v>0.155</v>
      </c>
      <c r="AI309" s="35" t="s">
        <v>91</v>
      </c>
      <c r="AJ309" s="35" t="s">
        <v>92</v>
      </c>
      <c r="AK309" s="35" t="s">
        <v>1196</v>
      </c>
      <c r="AL309" s="35">
        <v>3210.0</v>
      </c>
      <c r="AM309" s="35" t="s">
        <v>94</v>
      </c>
      <c r="AN309" s="35" t="s">
        <v>94</v>
      </c>
      <c r="AO309" s="35" t="s">
        <v>94</v>
      </c>
      <c r="AP309" s="35" t="s">
        <v>94</v>
      </c>
      <c r="AQ309" s="35" t="s">
        <v>94</v>
      </c>
      <c r="AR309" s="35" t="s">
        <v>94</v>
      </c>
      <c r="AS309" s="35" t="s">
        <v>94</v>
      </c>
      <c r="AT309" s="89" t="s">
        <v>1286</v>
      </c>
      <c r="AU309" s="35" t="s">
        <v>1276</v>
      </c>
      <c r="AV309" s="35" t="s">
        <v>1191</v>
      </c>
      <c r="AW309" s="35" t="s">
        <v>1277</v>
      </c>
      <c r="AX309" s="91"/>
    </row>
    <row r="310">
      <c r="A310" s="35">
        <v>306.0</v>
      </c>
      <c r="B310" s="66" t="s">
        <v>1287</v>
      </c>
      <c r="C310" s="81" t="str">
        <f t="shared" si="7"/>
        <v>View</v>
      </c>
      <c r="D310" s="35" t="s">
        <v>1288</v>
      </c>
      <c r="E310" s="70">
        <v>0.088</v>
      </c>
      <c r="F310" s="84" t="str">
        <f t="shared" si="8"/>
        <v>Aggressive Allocation</v>
      </c>
      <c r="G310" s="72">
        <v>0.0075</v>
      </c>
      <c r="H310" s="73">
        <v>0.0181</v>
      </c>
      <c r="I310" s="73">
        <v>-0.0028</v>
      </c>
      <c r="J310" s="73">
        <v>0.0382</v>
      </c>
      <c r="K310" s="73">
        <v>0.1771</v>
      </c>
      <c r="L310" s="73">
        <v>0.1301</v>
      </c>
      <c r="M310" s="73">
        <v>0.5438</v>
      </c>
      <c r="N310" s="74">
        <v>0.5443</v>
      </c>
      <c r="O310" s="73">
        <v>0.2701</v>
      </c>
      <c r="P310" s="74">
        <v>2.04</v>
      </c>
      <c r="Q310" s="75">
        <v>-21.209684</v>
      </c>
      <c r="R310" s="77">
        <v>125.0</v>
      </c>
      <c r="S310" s="75">
        <v>427.400018</v>
      </c>
      <c r="T310" s="72">
        <v>0.0676</v>
      </c>
      <c r="U310" s="72">
        <v>0.066</v>
      </c>
      <c r="V310" s="35" t="s">
        <v>107</v>
      </c>
      <c r="W310" s="35">
        <v>85.0</v>
      </c>
      <c r="X310" s="35">
        <v>94.0</v>
      </c>
      <c r="Y310" s="72">
        <v>0.0071</v>
      </c>
      <c r="Z310" s="35">
        <v>0.62</v>
      </c>
      <c r="AA310" s="35" t="s">
        <v>1191</v>
      </c>
      <c r="AB310" s="35" t="s">
        <v>90</v>
      </c>
      <c r="AC310" s="35">
        <v>14.44</v>
      </c>
      <c r="AD310" s="78">
        <v>41134.0</v>
      </c>
      <c r="AE310" s="35">
        <v>12.89</v>
      </c>
      <c r="AF310" s="35">
        <v>4.5</v>
      </c>
      <c r="AG310" s="78">
        <v>45860.0</v>
      </c>
      <c r="AH310" s="35">
        <v>0.0506</v>
      </c>
      <c r="AI310" s="35" t="s">
        <v>176</v>
      </c>
      <c r="AJ310" s="35" t="s">
        <v>365</v>
      </c>
      <c r="AK310" s="35" t="s">
        <v>1196</v>
      </c>
      <c r="AL310" s="35">
        <v>3210.0</v>
      </c>
      <c r="AM310" s="35" t="s">
        <v>94</v>
      </c>
      <c r="AN310" s="35" t="s">
        <v>94</v>
      </c>
      <c r="AO310" s="35">
        <v>2.99</v>
      </c>
      <c r="AP310" s="35">
        <v>16.0</v>
      </c>
      <c r="AQ310" s="35">
        <v>0.0745</v>
      </c>
      <c r="AR310" s="35">
        <v>0.0654</v>
      </c>
      <c r="AS310" s="35" t="s">
        <v>94</v>
      </c>
      <c r="AT310" s="89" t="s">
        <v>1289</v>
      </c>
      <c r="AU310" s="35" t="s">
        <v>1276</v>
      </c>
      <c r="AV310" s="35" t="s">
        <v>1191</v>
      </c>
      <c r="AW310" s="35" t="s">
        <v>1277</v>
      </c>
      <c r="AX310" s="91"/>
    </row>
    <row r="311">
      <c r="A311" s="35">
        <v>307.0</v>
      </c>
      <c r="B311" s="66"/>
      <c r="C311" s="67"/>
      <c r="D311" s="69" t="s">
        <v>1290</v>
      </c>
      <c r="E311" s="70"/>
      <c r="F311" s="71"/>
      <c r="G311" s="72"/>
      <c r="H311" s="73"/>
      <c r="I311" s="73"/>
      <c r="J311" s="73"/>
      <c r="K311" s="73"/>
      <c r="L311" s="73"/>
      <c r="M311" s="73"/>
      <c r="N311" s="74"/>
      <c r="O311" s="73"/>
      <c r="P311" s="74"/>
      <c r="Q311" s="75"/>
      <c r="R311" s="77"/>
      <c r="S311" s="75"/>
      <c r="T311" s="72"/>
      <c r="U311" s="72"/>
      <c r="V311" s="35" t="s">
        <v>80</v>
      </c>
      <c r="W311" s="35"/>
      <c r="X311" s="35"/>
      <c r="Y311" s="72"/>
      <c r="Z311" s="35"/>
      <c r="AA311" s="35"/>
      <c r="AB311" s="35"/>
      <c r="AC311" s="35"/>
      <c r="AD311" s="78"/>
      <c r="AE311" s="35"/>
      <c r="AF311" s="35"/>
      <c r="AG311" s="78"/>
      <c r="AH311" s="35"/>
      <c r="AI311" s="35"/>
      <c r="AJ311" s="35"/>
      <c r="AK311" s="35"/>
      <c r="AL311" s="35">
        <v>3999.0</v>
      </c>
      <c r="AM311" s="35"/>
      <c r="AN311" s="35"/>
      <c r="AO311" s="35"/>
      <c r="AP311" s="35"/>
      <c r="AQ311" s="35"/>
      <c r="AR311" s="35"/>
      <c r="AS311" s="35"/>
      <c r="AT311" s="79"/>
      <c r="AU311" s="35"/>
      <c r="AV311" s="35"/>
      <c r="AW311" s="35"/>
      <c r="AX311" s="91"/>
    </row>
    <row r="312">
      <c r="A312" s="35">
        <v>308.0</v>
      </c>
      <c r="B312" s="66" t="s">
        <v>1291</v>
      </c>
      <c r="C312" s="81" t="str">
        <f t="shared" ref="C312:C369" si="9">HYPERLINK("https://vizwealth.com/v/" &amp; B312 &amp; "%2C%20" &amp; AK312 &amp; "/2015/t/cy_3!25?show=&amp;align=true", "View")</f>
        <v>View</v>
      </c>
      <c r="D312" s="35" t="s">
        <v>1292</v>
      </c>
      <c r="E312" s="70">
        <v>1.2327</v>
      </c>
      <c r="F312" s="84" t="str">
        <f t="shared" ref="F312:F369" si="10">hyperlink("https://vizwealth.com/category/" &amp; AU312 &amp; "?q=&amp;c=&amp;u=public&amp;ft[]=etf&amp;aum=200&amp;yro=5&amp;req=sharpe_ratio.desc.42.0.&amp;esg=false",AW312)</f>
        <v>Relative Value Arbitrage</v>
      </c>
      <c r="G312" s="72">
        <v>0.0141</v>
      </c>
      <c r="H312" s="73">
        <v>0.0461</v>
      </c>
      <c r="I312" s="73">
        <v>0.0368</v>
      </c>
      <c r="J312" s="73">
        <v>0.0774</v>
      </c>
      <c r="K312" s="73">
        <v>0.2096</v>
      </c>
      <c r="L312" s="73">
        <v>0.0276</v>
      </c>
      <c r="M312" s="73">
        <v>0.2689</v>
      </c>
      <c r="N312" s="74">
        <v>0.9246</v>
      </c>
      <c r="O312" s="73">
        <v>0.0401</v>
      </c>
      <c r="P312" s="74">
        <v>6.72</v>
      </c>
      <c r="Q312" s="75">
        <v>126.889102</v>
      </c>
      <c r="R312" s="77">
        <v>235.0</v>
      </c>
      <c r="S312" s="75">
        <v>1218.025063</v>
      </c>
      <c r="T312" s="72">
        <v>0.0</v>
      </c>
      <c r="U312" s="72">
        <v>0.0244</v>
      </c>
      <c r="V312" s="35" t="s">
        <v>107</v>
      </c>
      <c r="W312" s="35">
        <v>57.0</v>
      </c>
      <c r="X312" s="35">
        <v>50.0</v>
      </c>
      <c r="Y312" s="72">
        <v>7.0E-4</v>
      </c>
      <c r="Z312" s="35">
        <v>0.09</v>
      </c>
      <c r="AA312" s="35" t="s">
        <v>207</v>
      </c>
      <c r="AB312" s="35" t="s">
        <v>1218</v>
      </c>
      <c r="AC312" s="35" t="s">
        <v>94</v>
      </c>
      <c r="AD312" s="78">
        <v>42961.0</v>
      </c>
      <c r="AE312" s="35">
        <v>7.88</v>
      </c>
      <c r="AF312" s="35">
        <v>4.5</v>
      </c>
      <c r="AG312" s="78">
        <v>45838.0</v>
      </c>
      <c r="AH312" s="35">
        <v>0.0759</v>
      </c>
      <c r="AI312" s="35" t="s">
        <v>121</v>
      </c>
      <c r="AJ312" s="35"/>
      <c r="AK312" s="35" t="s">
        <v>93</v>
      </c>
      <c r="AL312" s="35">
        <v>4000.0</v>
      </c>
      <c r="AM312" s="35" t="s">
        <v>94</v>
      </c>
      <c r="AN312" s="35" t="s">
        <v>94</v>
      </c>
      <c r="AO312" s="35" t="s">
        <v>94</v>
      </c>
      <c r="AP312" s="35" t="s">
        <v>94</v>
      </c>
      <c r="AQ312" s="35" t="s">
        <v>94</v>
      </c>
      <c r="AR312" s="35" t="s">
        <v>94</v>
      </c>
      <c r="AS312" s="35" t="s">
        <v>94</v>
      </c>
      <c r="AT312" s="89" t="s">
        <v>1293</v>
      </c>
      <c r="AU312" s="35" t="s">
        <v>1294</v>
      </c>
      <c r="AV312" s="35" t="s">
        <v>1295</v>
      </c>
      <c r="AW312" s="35" t="s">
        <v>1296</v>
      </c>
      <c r="AX312" s="91"/>
    </row>
    <row r="313">
      <c r="A313" s="35">
        <v>309.0</v>
      </c>
      <c r="B313" s="66" t="s">
        <v>1297</v>
      </c>
      <c r="C313" s="81" t="str">
        <f t="shared" si="9"/>
        <v>View</v>
      </c>
      <c r="D313" s="35" t="s">
        <v>1298</v>
      </c>
      <c r="E313" s="70">
        <v>0.9303</v>
      </c>
      <c r="F313" s="84" t="str">
        <f t="shared" si="10"/>
        <v>Relative Value Arbitrage</v>
      </c>
      <c r="G313" s="72">
        <v>0.0128</v>
      </c>
      <c r="H313" s="73">
        <v>0.0432</v>
      </c>
      <c r="I313" s="73">
        <v>0.0348</v>
      </c>
      <c r="J313" s="73">
        <v>0.0896</v>
      </c>
      <c r="K313" s="73">
        <v>0.2374</v>
      </c>
      <c r="L313" s="73">
        <v>0.0746</v>
      </c>
      <c r="M313" s="73">
        <v>0.3092</v>
      </c>
      <c r="N313" s="74">
        <v>0.7824</v>
      </c>
      <c r="O313" s="73">
        <v>0.0786</v>
      </c>
      <c r="P313" s="74">
        <v>3.93</v>
      </c>
      <c r="Q313" s="75">
        <v>89.270437</v>
      </c>
      <c r="R313" s="77">
        <v>189.0</v>
      </c>
      <c r="S313" s="75">
        <v>305.977754</v>
      </c>
      <c r="T313" s="72">
        <v>0.0413</v>
      </c>
      <c r="U313" s="72">
        <v>0.045</v>
      </c>
      <c r="V313" s="35" t="s">
        <v>107</v>
      </c>
      <c r="W313" s="35">
        <v>46.0</v>
      </c>
      <c r="X313" s="35">
        <v>22.0</v>
      </c>
      <c r="Y313" s="72">
        <v>0.001</v>
      </c>
      <c r="Z313" s="35">
        <v>0.15</v>
      </c>
      <c r="AA313" s="35" t="s">
        <v>207</v>
      </c>
      <c r="AB313" s="35" t="s">
        <v>1218</v>
      </c>
      <c r="AC313" s="35" t="s">
        <v>94</v>
      </c>
      <c r="AD313" s="78">
        <v>41054.0</v>
      </c>
      <c r="AE313" s="35">
        <v>13.11</v>
      </c>
      <c r="AF313" s="35">
        <v>11.92</v>
      </c>
      <c r="AG313" s="78">
        <v>45870.0</v>
      </c>
      <c r="AH313" s="35">
        <v>0.0415</v>
      </c>
      <c r="AI313" s="35" t="s">
        <v>176</v>
      </c>
      <c r="AJ313" s="35"/>
      <c r="AK313" s="35" t="s">
        <v>93</v>
      </c>
      <c r="AL313" s="35">
        <v>4000.0</v>
      </c>
      <c r="AM313" s="35" t="s">
        <v>94</v>
      </c>
      <c r="AN313" s="35" t="s">
        <v>94</v>
      </c>
      <c r="AO313" s="35" t="s">
        <v>94</v>
      </c>
      <c r="AP313" s="35" t="s">
        <v>94</v>
      </c>
      <c r="AQ313" s="35" t="s">
        <v>94</v>
      </c>
      <c r="AR313" s="35" t="s">
        <v>94</v>
      </c>
      <c r="AS313" s="35" t="s">
        <v>94</v>
      </c>
      <c r="AT313" s="89" t="s">
        <v>1299</v>
      </c>
      <c r="AU313" s="35" t="s">
        <v>1294</v>
      </c>
      <c r="AV313" s="35" t="s">
        <v>1295</v>
      </c>
      <c r="AW313" s="35" t="s">
        <v>1296</v>
      </c>
      <c r="AX313" s="91"/>
    </row>
    <row r="314">
      <c r="A314" s="35">
        <v>310.0</v>
      </c>
      <c r="B314" s="66" t="s">
        <v>1300</v>
      </c>
      <c r="C314" s="81" t="str">
        <f t="shared" si="9"/>
        <v>View</v>
      </c>
      <c r="D314" s="35" t="s">
        <v>1301</v>
      </c>
      <c r="E314" s="70">
        <v>0.859</v>
      </c>
      <c r="F314" s="84" t="str">
        <f t="shared" si="10"/>
        <v>Relative Value Arbitrage</v>
      </c>
      <c r="G314" s="72">
        <v>0.0097</v>
      </c>
      <c r="H314" s="73">
        <v>0.0412</v>
      </c>
      <c r="I314" s="73">
        <v>0.0343</v>
      </c>
      <c r="J314" s="73">
        <v>0.0717</v>
      </c>
      <c r="K314" s="73">
        <v>0.2268</v>
      </c>
      <c r="L314" s="73">
        <v>0.0736</v>
      </c>
      <c r="M314" s="73">
        <v>0.2648</v>
      </c>
      <c r="N314" s="74">
        <v>0.5773</v>
      </c>
      <c r="O314" s="73">
        <v>0.0752</v>
      </c>
      <c r="P314" s="74">
        <v>3.53</v>
      </c>
      <c r="Q314" s="75">
        <v>337.399255</v>
      </c>
      <c r="R314" s="77">
        <v>964.0</v>
      </c>
      <c r="S314" s="75">
        <v>16146.73</v>
      </c>
      <c r="T314" s="72">
        <v>0.0084</v>
      </c>
      <c r="U314" s="72">
        <v>0.019</v>
      </c>
      <c r="V314" s="35" t="s">
        <v>107</v>
      </c>
      <c r="W314" s="35">
        <v>73.0</v>
      </c>
      <c r="X314" s="35">
        <v>37.0</v>
      </c>
      <c r="Y314" s="72">
        <v>0.002</v>
      </c>
      <c r="Z314" s="35">
        <v>0.19</v>
      </c>
      <c r="AA314" s="35" t="s">
        <v>207</v>
      </c>
      <c r="AB314" s="35" t="s">
        <v>1218</v>
      </c>
      <c r="AC314" s="35">
        <v>24.67</v>
      </c>
      <c r="AD314" s="78">
        <v>36656.0</v>
      </c>
      <c r="AE314" s="35">
        <v>34.85</v>
      </c>
      <c r="AF314" s="35">
        <v>2.34</v>
      </c>
      <c r="AG314" s="78">
        <v>45824.0</v>
      </c>
      <c r="AH314" s="35">
        <v>0.0488</v>
      </c>
      <c r="AI314" s="35" t="s">
        <v>91</v>
      </c>
      <c r="AJ314" s="35"/>
      <c r="AK314" s="35" t="s">
        <v>93</v>
      </c>
      <c r="AL314" s="35">
        <v>4000.0</v>
      </c>
      <c r="AM314" s="35" t="s">
        <v>94</v>
      </c>
      <c r="AN314" s="35" t="s">
        <v>94</v>
      </c>
      <c r="AO314" s="35" t="s">
        <v>94</v>
      </c>
      <c r="AP314" s="35" t="s">
        <v>94</v>
      </c>
      <c r="AQ314" s="35" t="s">
        <v>94</v>
      </c>
      <c r="AR314" s="35" t="s">
        <v>94</v>
      </c>
      <c r="AS314" s="35" t="s">
        <v>94</v>
      </c>
      <c r="AT314" s="89" t="s">
        <v>1302</v>
      </c>
      <c r="AU314" s="35" t="s">
        <v>1294</v>
      </c>
      <c r="AV314" s="35" t="s">
        <v>1295</v>
      </c>
      <c r="AW314" s="35" t="s">
        <v>1296</v>
      </c>
      <c r="AX314" s="91"/>
    </row>
    <row r="315">
      <c r="A315" s="35">
        <v>311.0</v>
      </c>
      <c r="B315" s="66" t="s">
        <v>203</v>
      </c>
      <c r="C315" s="81" t="str">
        <f t="shared" si="9"/>
        <v>View</v>
      </c>
      <c r="D315" s="35" t="s">
        <v>1303</v>
      </c>
      <c r="E315" s="70">
        <v>2.5107</v>
      </c>
      <c r="F315" s="84" t="str">
        <f t="shared" si="10"/>
        <v>Long-Short Equity</v>
      </c>
      <c r="G315" s="72">
        <v>0.0533</v>
      </c>
      <c r="H315" s="73">
        <v>0.1617</v>
      </c>
      <c r="I315" s="73">
        <v>0.115</v>
      </c>
      <c r="J315" s="73">
        <v>0.2701</v>
      </c>
      <c r="K315" s="73">
        <v>1.0501</v>
      </c>
      <c r="L315" s="73">
        <v>0.1707</v>
      </c>
      <c r="M315" s="73">
        <v>1.9808</v>
      </c>
      <c r="N315" s="74">
        <v>1.6746</v>
      </c>
      <c r="O315" s="73">
        <v>0.3457</v>
      </c>
      <c r="P315" s="74">
        <v>5.75</v>
      </c>
      <c r="Q315" s="75">
        <v>2180.138667</v>
      </c>
      <c r="R315" s="77">
        <v>2653.0</v>
      </c>
      <c r="S315" s="75">
        <v>5224.407381</v>
      </c>
      <c r="T315" s="72">
        <v>0.0</v>
      </c>
      <c r="U315" s="72">
        <v>0.0613</v>
      </c>
      <c r="V315" s="35" t="s">
        <v>88</v>
      </c>
      <c r="W315" s="35">
        <v>2.0</v>
      </c>
      <c r="X315" s="35">
        <v>2.0</v>
      </c>
      <c r="Y315" s="72">
        <v>0.0056</v>
      </c>
      <c r="Z315" s="35">
        <v>0.25</v>
      </c>
      <c r="AA315" s="35" t="s">
        <v>207</v>
      </c>
      <c r="AB315" s="35" t="s">
        <v>743</v>
      </c>
      <c r="AC315" s="35">
        <v>15.12</v>
      </c>
      <c r="AD315" s="78">
        <v>41471.0</v>
      </c>
      <c r="AE315" s="35">
        <v>11.97</v>
      </c>
      <c r="AF315" s="35">
        <v>2.17</v>
      </c>
      <c r="AG315" s="78">
        <v>45643.0</v>
      </c>
      <c r="AH315" s="35">
        <v>1.1408</v>
      </c>
      <c r="AI315" s="35" t="s">
        <v>140</v>
      </c>
      <c r="AJ315" s="35"/>
      <c r="AK315" s="35" t="s">
        <v>93</v>
      </c>
      <c r="AL315" s="35">
        <v>4010.0</v>
      </c>
      <c r="AM315" s="35" t="s">
        <v>94</v>
      </c>
      <c r="AN315" s="35" t="s">
        <v>94</v>
      </c>
      <c r="AO315" s="35" t="s">
        <v>94</v>
      </c>
      <c r="AP315" s="35" t="s">
        <v>94</v>
      </c>
      <c r="AQ315" s="35" t="s">
        <v>94</v>
      </c>
      <c r="AR315" s="35" t="s">
        <v>94</v>
      </c>
      <c r="AS315" s="35" t="s">
        <v>94</v>
      </c>
      <c r="AT315" s="89" t="s">
        <v>1304</v>
      </c>
      <c r="AU315" s="35" t="s">
        <v>1305</v>
      </c>
      <c r="AV315" s="35" t="s">
        <v>1295</v>
      </c>
      <c r="AW315" s="35" t="s">
        <v>1306</v>
      </c>
      <c r="AX315" s="91"/>
    </row>
    <row r="316">
      <c r="A316" s="35">
        <v>312.0</v>
      </c>
      <c r="B316" s="66" t="s">
        <v>1307</v>
      </c>
      <c r="C316" s="81" t="str">
        <f t="shared" si="9"/>
        <v>View</v>
      </c>
      <c r="D316" s="35" t="s">
        <v>1308</v>
      </c>
      <c r="E316" s="70">
        <v>1.0625</v>
      </c>
      <c r="F316" s="84" t="str">
        <f t="shared" si="10"/>
        <v>Long-Short Equity</v>
      </c>
      <c r="G316" s="72">
        <v>0.0178</v>
      </c>
      <c r="H316" s="73">
        <v>0.029</v>
      </c>
      <c r="I316" s="73">
        <v>-0.016</v>
      </c>
      <c r="J316" s="73">
        <v>0.138</v>
      </c>
      <c r="K316" s="73">
        <v>0.5045</v>
      </c>
      <c r="L316" s="73">
        <v>0.0979</v>
      </c>
      <c r="M316" s="73">
        <v>1.3625</v>
      </c>
      <c r="N316" s="74">
        <v>1.0608</v>
      </c>
      <c r="O316" s="73">
        <v>0.4821</v>
      </c>
      <c r="P316" s="74">
        <v>2.88</v>
      </c>
      <c r="Q316" s="75">
        <v>121.896823</v>
      </c>
      <c r="R316" s="77">
        <v>269.0</v>
      </c>
      <c r="S316" s="75">
        <v>428.146055</v>
      </c>
      <c r="T316" s="72">
        <v>0.0</v>
      </c>
      <c r="U316" s="72">
        <v>8.0E-4</v>
      </c>
      <c r="V316" s="35" t="s">
        <v>107</v>
      </c>
      <c r="W316" s="35">
        <v>23.0</v>
      </c>
      <c r="X316" s="35">
        <v>13.0</v>
      </c>
      <c r="Y316" s="72">
        <v>0.0066</v>
      </c>
      <c r="Z316" s="35">
        <v>0.11</v>
      </c>
      <c r="AA316" s="35" t="s">
        <v>207</v>
      </c>
      <c r="AB316" s="35" t="s">
        <v>90</v>
      </c>
      <c r="AC316" s="35">
        <v>15.63</v>
      </c>
      <c r="AD316" s="78">
        <v>42338.0</v>
      </c>
      <c r="AE316" s="35">
        <v>9.59</v>
      </c>
      <c r="AF316" s="35">
        <v>9.59</v>
      </c>
      <c r="AG316" s="78">
        <v>45656.0</v>
      </c>
      <c r="AH316" s="35">
        <v>0.0174</v>
      </c>
      <c r="AI316" s="35" t="s">
        <v>140</v>
      </c>
      <c r="AJ316" s="35"/>
      <c r="AK316" s="35" t="s">
        <v>93</v>
      </c>
      <c r="AL316" s="35">
        <v>4010.0</v>
      </c>
      <c r="AM316" s="35" t="s">
        <v>94</v>
      </c>
      <c r="AN316" s="35" t="s">
        <v>94</v>
      </c>
      <c r="AO316" s="35" t="s">
        <v>94</v>
      </c>
      <c r="AP316" s="35" t="s">
        <v>94</v>
      </c>
      <c r="AQ316" s="35" t="s">
        <v>94</v>
      </c>
      <c r="AR316" s="35" t="s">
        <v>94</v>
      </c>
      <c r="AS316" s="35" t="s">
        <v>94</v>
      </c>
      <c r="AT316" s="89" t="s">
        <v>1309</v>
      </c>
      <c r="AU316" s="35" t="s">
        <v>1305</v>
      </c>
      <c r="AV316" s="35" t="s">
        <v>1295</v>
      </c>
      <c r="AW316" s="35" t="s">
        <v>1306</v>
      </c>
      <c r="AX316" s="91"/>
    </row>
    <row r="317">
      <c r="A317" s="35">
        <v>313.0</v>
      </c>
      <c r="B317" s="66" t="s">
        <v>1310</v>
      </c>
      <c r="C317" s="81" t="str">
        <f t="shared" si="9"/>
        <v>View</v>
      </c>
      <c r="D317" s="35" t="s">
        <v>1311</v>
      </c>
      <c r="E317" s="70">
        <v>1.0446</v>
      </c>
      <c r="F317" s="84" t="str">
        <f t="shared" si="10"/>
        <v>Long-Short Equity</v>
      </c>
      <c r="G317" s="72">
        <v>0.015</v>
      </c>
      <c r="H317" s="73">
        <v>0.0772</v>
      </c>
      <c r="I317" s="73">
        <v>0.0456</v>
      </c>
      <c r="J317" s="73">
        <v>0.1261</v>
      </c>
      <c r="K317" s="73">
        <v>0.5183</v>
      </c>
      <c r="L317" s="73">
        <v>0.1176</v>
      </c>
      <c r="M317" s="73">
        <v>0.8808</v>
      </c>
      <c r="N317" s="74">
        <v>1.0835</v>
      </c>
      <c r="O317" s="73">
        <v>0.1176</v>
      </c>
      <c r="P317" s="74">
        <v>7.64</v>
      </c>
      <c r="Q317" s="75">
        <v>98.104583</v>
      </c>
      <c r="R317" s="77">
        <v>1150.0</v>
      </c>
      <c r="S317" s="75">
        <v>895.255886</v>
      </c>
      <c r="T317" s="72">
        <v>0.0</v>
      </c>
      <c r="U317" s="72">
        <v>5.0E-4</v>
      </c>
      <c r="V317" s="35" t="s">
        <v>107</v>
      </c>
      <c r="W317" s="35">
        <v>30.0</v>
      </c>
      <c r="X317" s="35">
        <v>10.0</v>
      </c>
      <c r="Y317" s="72">
        <v>0.0065</v>
      </c>
      <c r="Z317" s="35">
        <v>0.59</v>
      </c>
      <c r="AA317" s="35" t="s">
        <v>207</v>
      </c>
      <c r="AB317" s="35" t="s">
        <v>1312</v>
      </c>
      <c r="AC317" s="35">
        <v>20.52</v>
      </c>
      <c r="AD317" s="78">
        <v>41152.0</v>
      </c>
      <c r="AE317" s="35">
        <v>12.84</v>
      </c>
      <c r="AF317" s="35">
        <v>12.84</v>
      </c>
      <c r="AG317" s="78">
        <v>45644.0</v>
      </c>
      <c r="AH317" s="35">
        <v>3.7126</v>
      </c>
      <c r="AI317" s="35" t="s">
        <v>140</v>
      </c>
      <c r="AJ317" s="35"/>
      <c r="AK317" s="35" t="s">
        <v>93</v>
      </c>
      <c r="AL317" s="35">
        <v>4010.0</v>
      </c>
      <c r="AM317" s="35" t="s">
        <v>94</v>
      </c>
      <c r="AN317" s="35" t="s">
        <v>94</v>
      </c>
      <c r="AO317" s="35" t="s">
        <v>94</v>
      </c>
      <c r="AP317" s="35" t="s">
        <v>94</v>
      </c>
      <c r="AQ317" s="35" t="s">
        <v>94</v>
      </c>
      <c r="AR317" s="35" t="s">
        <v>94</v>
      </c>
      <c r="AS317" s="35" t="s">
        <v>94</v>
      </c>
      <c r="AT317" s="89" t="s">
        <v>1313</v>
      </c>
      <c r="AU317" s="35" t="s">
        <v>1305</v>
      </c>
      <c r="AV317" s="35" t="s">
        <v>1295</v>
      </c>
      <c r="AW317" s="35" t="s">
        <v>1306</v>
      </c>
      <c r="AX317" s="91"/>
    </row>
    <row r="318">
      <c r="A318" s="35">
        <v>314.0</v>
      </c>
      <c r="B318" s="66" t="s">
        <v>1314</v>
      </c>
      <c r="C318" s="81" t="str">
        <f t="shared" si="9"/>
        <v>View</v>
      </c>
      <c r="D318" s="35" t="s">
        <v>1315</v>
      </c>
      <c r="E318" s="70">
        <v>0.8124</v>
      </c>
      <c r="F318" s="84" t="str">
        <f t="shared" si="10"/>
        <v>Long-Short Equity</v>
      </c>
      <c r="G318" s="72">
        <v>0.0138</v>
      </c>
      <c r="H318" s="73">
        <v>0.0111</v>
      </c>
      <c r="I318" s="73">
        <v>-0.0155</v>
      </c>
      <c r="J318" s="73">
        <v>0.0721</v>
      </c>
      <c r="K318" s="73">
        <v>0.3784</v>
      </c>
      <c r="L318" s="73">
        <v>0.1169</v>
      </c>
      <c r="M318" s="73">
        <v>0.6135</v>
      </c>
      <c r="N318" s="74">
        <v>0.8603</v>
      </c>
      <c r="O318" s="73">
        <v>0.1169</v>
      </c>
      <c r="P318" s="74">
        <v>5.37</v>
      </c>
      <c r="Q318" s="75">
        <v>65.892978</v>
      </c>
      <c r="R318" s="77">
        <v>364.0</v>
      </c>
      <c r="S318" s="75">
        <v>1912.912818</v>
      </c>
      <c r="T318" s="72">
        <v>0.0033</v>
      </c>
      <c r="U318" s="72">
        <v>0.014</v>
      </c>
      <c r="V318" s="35" t="s">
        <v>107</v>
      </c>
      <c r="W318" s="35">
        <v>60.0</v>
      </c>
      <c r="X318" s="35">
        <v>34.0</v>
      </c>
      <c r="Y318" s="72">
        <v>0.0066</v>
      </c>
      <c r="Z318" s="35">
        <v>0.5</v>
      </c>
      <c r="AA318" s="35" t="s">
        <v>207</v>
      </c>
      <c r="AB318" s="35" t="s">
        <v>90</v>
      </c>
      <c r="AC318" s="35">
        <v>23.47</v>
      </c>
      <c r="AD318" s="78">
        <v>41890.0</v>
      </c>
      <c r="AE318" s="35">
        <v>10.82</v>
      </c>
      <c r="AF318" s="35">
        <v>10.82</v>
      </c>
      <c r="AG318" s="78">
        <v>45834.0</v>
      </c>
      <c r="AH318" s="35">
        <v>0.2199</v>
      </c>
      <c r="AI318" s="35" t="s">
        <v>91</v>
      </c>
      <c r="AJ318" s="35" t="s">
        <v>92</v>
      </c>
      <c r="AK318" s="35" t="s">
        <v>93</v>
      </c>
      <c r="AL318" s="35">
        <v>4010.0</v>
      </c>
      <c r="AM318" s="35" t="s">
        <v>94</v>
      </c>
      <c r="AN318" s="35" t="s">
        <v>94</v>
      </c>
      <c r="AO318" s="35" t="s">
        <v>94</v>
      </c>
      <c r="AP318" s="35" t="s">
        <v>94</v>
      </c>
      <c r="AQ318" s="35" t="s">
        <v>94</v>
      </c>
      <c r="AR318" s="35" t="s">
        <v>94</v>
      </c>
      <c r="AS318" s="35" t="s">
        <v>94</v>
      </c>
      <c r="AT318" s="89" t="s">
        <v>1316</v>
      </c>
      <c r="AU318" s="35" t="s">
        <v>1305</v>
      </c>
      <c r="AV318" s="35" t="s">
        <v>1295</v>
      </c>
      <c r="AW318" s="35" t="s">
        <v>1306</v>
      </c>
      <c r="AX318" s="91"/>
    </row>
    <row r="319">
      <c r="A319" s="35">
        <v>315.0</v>
      </c>
      <c r="B319" s="66" t="s">
        <v>1317</v>
      </c>
      <c r="C319" s="81" t="str">
        <f t="shared" si="9"/>
        <v>View</v>
      </c>
      <c r="D319" s="35" t="s">
        <v>1318</v>
      </c>
      <c r="E319" s="70">
        <v>0.2029</v>
      </c>
      <c r="F319" s="84" t="str">
        <f t="shared" si="10"/>
        <v>Systematic Trend</v>
      </c>
      <c r="G319" s="72">
        <v>0.0272</v>
      </c>
      <c r="H319" s="73">
        <v>0.0222</v>
      </c>
      <c r="I319" s="73">
        <v>0.0199</v>
      </c>
      <c r="J319" s="73">
        <v>0.0665</v>
      </c>
      <c r="K319" s="73">
        <v>0.2106</v>
      </c>
      <c r="L319" s="73">
        <v>0.1357</v>
      </c>
      <c r="M319" s="73">
        <v>0.4872</v>
      </c>
      <c r="N319" s="74">
        <v>0.5024</v>
      </c>
      <c r="O319" s="73">
        <v>0.2536</v>
      </c>
      <c r="P319" s="74">
        <v>2.02</v>
      </c>
      <c r="Q319" s="75">
        <v>432.77435</v>
      </c>
      <c r="R319" s="77">
        <v>5283.0</v>
      </c>
      <c r="S319" s="75">
        <v>2052.2845</v>
      </c>
      <c r="T319" s="72">
        <v>0.0</v>
      </c>
      <c r="U319" s="72">
        <v>0.0374</v>
      </c>
      <c r="V319" s="35" t="s">
        <v>107</v>
      </c>
      <c r="W319" s="35">
        <v>9.0</v>
      </c>
      <c r="X319" s="35">
        <v>7.0</v>
      </c>
      <c r="Y319" s="72">
        <v>0.0064</v>
      </c>
      <c r="Z319" s="35">
        <v>-0.38</v>
      </c>
      <c r="AA319" s="35" t="s">
        <v>207</v>
      </c>
      <c r="AB319" s="35" t="s">
        <v>1218</v>
      </c>
      <c r="AC319" s="35" t="s">
        <v>94</v>
      </c>
      <c r="AD319" s="78">
        <v>40184.0</v>
      </c>
      <c r="AE319" s="35">
        <v>15.49</v>
      </c>
      <c r="AF319" s="35">
        <v>1.08</v>
      </c>
      <c r="AG319" s="78">
        <v>45643.0</v>
      </c>
      <c r="AH319" s="35">
        <v>0.3267</v>
      </c>
      <c r="AI319" s="35" t="s">
        <v>140</v>
      </c>
      <c r="AJ319" s="35"/>
      <c r="AK319" s="35" t="s">
        <v>93</v>
      </c>
      <c r="AL319" s="35">
        <v>4020.0</v>
      </c>
      <c r="AM319" s="35" t="s">
        <v>94</v>
      </c>
      <c r="AN319" s="35" t="s">
        <v>94</v>
      </c>
      <c r="AO319" s="35" t="s">
        <v>94</v>
      </c>
      <c r="AP319" s="35" t="s">
        <v>94</v>
      </c>
      <c r="AQ319" s="35" t="s">
        <v>94</v>
      </c>
      <c r="AR319" s="35" t="s">
        <v>94</v>
      </c>
      <c r="AS319" s="35" t="s">
        <v>94</v>
      </c>
      <c r="AT319" s="89" t="s">
        <v>1319</v>
      </c>
      <c r="AU319" s="35" t="s">
        <v>1320</v>
      </c>
      <c r="AV319" s="35" t="s">
        <v>1295</v>
      </c>
      <c r="AW319" s="35" t="s">
        <v>1321</v>
      </c>
      <c r="AX319" s="91"/>
    </row>
    <row r="320">
      <c r="A320" s="35">
        <v>316.0</v>
      </c>
      <c r="B320" s="66" t="s">
        <v>1322</v>
      </c>
      <c r="C320" s="81" t="str">
        <f t="shared" si="9"/>
        <v>View</v>
      </c>
      <c r="D320" s="35" t="s">
        <v>1323</v>
      </c>
      <c r="E320" s="70">
        <v>0.1926</v>
      </c>
      <c r="F320" s="84" t="str">
        <f t="shared" si="10"/>
        <v>Systematic Trend</v>
      </c>
      <c r="G320" s="72">
        <v>0.0377</v>
      </c>
      <c r="H320" s="73">
        <v>0.0333</v>
      </c>
      <c r="I320" s="73">
        <v>0.0284</v>
      </c>
      <c r="J320" s="73">
        <v>0.0918</v>
      </c>
      <c r="K320" s="73">
        <v>0.2379</v>
      </c>
      <c r="L320" s="73">
        <v>0.1919</v>
      </c>
      <c r="M320" s="73">
        <v>0.6509</v>
      </c>
      <c r="N320" s="74">
        <v>0.4807</v>
      </c>
      <c r="O320" s="73">
        <v>0.3731</v>
      </c>
      <c r="P320" s="74">
        <v>1.85</v>
      </c>
      <c r="Q320" s="75">
        <v>354.984847</v>
      </c>
      <c r="R320" s="77">
        <v>5497.0</v>
      </c>
      <c r="S320" s="75">
        <v>693.940423</v>
      </c>
      <c r="T320" s="72">
        <v>0.0</v>
      </c>
      <c r="U320" s="72">
        <v>0.023</v>
      </c>
      <c r="V320" s="35" t="s">
        <v>107</v>
      </c>
      <c r="W320" s="35">
        <v>1.0</v>
      </c>
      <c r="X320" s="35">
        <v>1.0</v>
      </c>
      <c r="Y320" s="72">
        <v>0.0095</v>
      </c>
      <c r="Z320" s="35">
        <v>-0.57</v>
      </c>
      <c r="AA320" s="35" t="s">
        <v>207</v>
      </c>
      <c r="AB320" s="35" t="s">
        <v>1218</v>
      </c>
      <c r="AC320" s="35" t="s">
        <v>94</v>
      </c>
      <c r="AD320" s="78">
        <v>41884.0</v>
      </c>
      <c r="AE320" s="35">
        <v>11.97</v>
      </c>
      <c r="AF320" s="35">
        <v>1.08</v>
      </c>
      <c r="AG320" s="78">
        <v>45643.0</v>
      </c>
      <c r="AH320" s="35">
        <v>0.2001</v>
      </c>
      <c r="AI320" s="35" t="s">
        <v>140</v>
      </c>
      <c r="AJ320" s="35"/>
      <c r="AK320" s="35" t="s">
        <v>93</v>
      </c>
      <c r="AL320" s="35">
        <v>4020.0</v>
      </c>
      <c r="AM320" s="35" t="s">
        <v>94</v>
      </c>
      <c r="AN320" s="35" t="s">
        <v>94</v>
      </c>
      <c r="AO320" s="35" t="s">
        <v>94</v>
      </c>
      <c r="AP320" s="35" t="s">
        <v>94</v>
      </c>
      <c r="AQ320" s="35" t="s">
        <v>94</v>
      </c>
      <c r="AR320" s="35" t="s">
        <v>94</v>
      </c>
      <c r="AS320" s="35" t="s">
        <v>94</v>
      </c>
      <c r="AT320" s="89" t="s">
        <v>1324</v>
      </c>
      <c r="AU320" s="35" t="s">
        <v>1320</v>
      </c>
      <c r="AV320" s="35" t="s">
        <v>1295</v>
      </c>
      <c r="AW320" s="35" t="s">
        <v>1321</v>
      </c>
      <c r="AX320" s="91"/>
    </row>
    <row r="321">
      <c r="A321" s="35">
        <v>317.0</v>
      </c>
      <c r="B321" s="66" t="s">
        <v>1325</v>
      </c>
      <c r="C321" s="81" t="str">
        <f t="shared" si="9"/>
        <v>View</v>
      </c>
      <c r="D321" s="35" t="s">
        <v>1326</v>
      </c>
      <c r="E321" s="70">
        <v>-0.4753</v>
      </c>
      <c r="F321" s="84" t="str">
        <f t="shared" si="10"/>
        <v>Systematic Trend</v>
      </c>
      <c r="G321" s="72">
        <v>0.0085</v>
      </c>
      <c r="H321" s="73">
        <v>-0.0145</v>
      </c>
      <c r="I321" s="73">
        <v>-0.0261</v>
      </c>
      <c r="J321" s="73">
        <v>-0.0553</v>
      </c>
      <c r="K321" s="73">
        <v>-0.0226</v>
      </c>
      <c r="L321" s="73">
        <v>0.2044</v>
      </c>
      <c r="M321" s="73">
        <v>0.3153</v>
      </c>
      <c r="N321" s="74">
        <v>0.2455</v>
      </c>
      <c r="O321" s="73">
        <v>0.2044</v>
      </c>
      <c r="P321" s="74">
        <v>1.59</v>
      </c>
      <c r="Q321" s="75">
        <v>-152.489635</v>
      </c>
      <c r="R321" s="77">
        <v>12.0</v>
      </c>
      <c r="S321" s="75">
        <v>1161.223579</v>
      </c>
      <c r="T321" s="72">
        <v>0.0</v>
      </c>
      <c r="U321" s="72">
        <v>0.0567</v>
      </c>
      <c r="V321" s="35" t="s">
        <v>107</v>
      </c>
      <c r="W321" s="35">
        <v>32.0</v>
      </c>
      <c r="X321" s="35">
        <v>44.0</v>
      </c>
      <c r="Y321" s="72">
        <v>0.0068</v>
      </c>
      <c r="Z321" s="35">
        <v>-0.24</v>
      </c>
      <c r="AA321" s="35" t="s">
        <v>207</v>
      </c>
      <c r="AB321" s="35" t="s">
        <v>1218</v>
      </c>
      <c r="AC321" s="35" t="s">
        <v>94</v>
      </c>
      <c r="AD321" s="78">
        <v>43593.0</v>
      </c>
      <c r="AE321" s="35">
        <v>6.16</v>
      </c>
      <c r="AF321" s="35">
        <v>6.16</v>
      </c>
      <c r="AG321" s="78">
        <v>45835.0</v>
      </c>
      <c r="AH321" s="35">
        <v>0.1714</v>
      </c>
      <c r="AI321" s="35" t="s">
        <v>91</v>
      </c>
      <c r="AJ321" s="35" t="s">
        <v>92</v>
      </c>
      <c r="AK321" s="35" t="s">
        <v>93</v>
      </c>
      <c r="AL321" s="35">
        <v>4020.0</v>
      </c>
      <c r="AM321" s="35" t="s">
        <v>94</v>
      </c>
      <c r="AN321" s="35" t="s">
        <v>94</v>
      </c>
      <c r="AO321" s="35" t="s">
        <v>94</v>
      </c>
      <c r="AP321" s="35" t="s">
        <v>94</v>
      </c>
      <c r="AQ321" s="35" t="s">
        <v>94</v>
      </c>
      <c r="AR321" s="35" t="s">
        <v>94</v>
      </c>
      <c r="AS321" s="35" t="s">
        <v>94</v>
      </c>
      <c r="AT321" s="89" t="s">
        <v>1327</v>
      </c>
      <c r="AU321" s="35" t="s">
        <v>1320</v>
      </c>
      <c r="AV321" s="35" t="s">
        <v>1295</v>
      </c>
      <c r="AW321" s="35" t="s">
        <v>1321</v>
      </c>
      <c r="AX321" s="91"/>
    </row>
    <row r="322">
      <c r="A322" s="35">
        <v>318.0</v>
      </c>
      <c r="B322" s="66" t="s">
        <v>1328</v>
      </c>
      <c r="C322" s="81" t="str">
        <f t="shared" si="9"/>
        <v>View</v>
      </c>
      <c r="D322" s="35" t="s">
        <v>1329</v>
      </c>
      <c r="E322" s="70">
        <v>-0.5166</v>
      </c>
      <c r="F322" s="84" t="str">
        <f t="shared" si="10"/>
        <v>Systematic Trend</v>
      </c>
      <c r="G322" s="72">
        <v>0.0188</v>
      </c>
      <c r="H322" s="73">
        <v>-0.0128</v>
      </c>
      <c r="I322" s="73">
        <v>-0.0216</v>
      </c>
      <c r="J322" s="73">
        <v>-0.0146</v>
      </c>
      <c r="K322" s="73">
        <v>0.0241</v>
      </c>
      <c r="L322" s="73">
        <v>0.1231</v>
      </c>
      <c r="M322" s="73">
        <v>0.1625</v>
      </c>
      <c r="N322" s="74">
        <v>0.036</v>
      </c>
      <c r="O322" s="73">
        <v>0.1231</v>
      </c>
      <c r="P322" s="74">
        <v>1.37</v>
      </c>
      <c r="Q322" s="75">
        <v>-5.270657</v>
      </c>
      <c r="R322" s="77">
        <v>3282.0</v>
      </c>
      <c r="S322" s="75">
        <v>1532.969896</v>
      </c>
      <c r="T322" s="72">
        <v>0.0</v>
      </c>
      <c r="U322" s="72">
        <v>0.0308</v>
      </c>
      <c r="V322" s="35" t="s">
        <v>107</v>
      </c>
      <c r="W322" s="35">
        <v>23.0</v>
      </c>
      <c r="X322" s="35">
        <v>32.0</v>
      </c>
      <c r="Y322" s="72">
        <v>0.0045</v>
      </c>
      <c r="Z322" s="35">
        <v>-0.17</v>
      </c>
      <c r="AA322" s="35" t="s">
        <v>207</v>
      </c>
      <c r="AB322" s="35" t="s">
        <v>1218</v>
      </c>
      <c r="AC322" s="35">
        <v>22.49</v>
      </c>
      <c r="AD322" s="78">
        <v>40626.0</v>
      </c>
      <c r="AE322" s="35">
        <v>14.29</v>
      </c>
      <c r="AF322" s="35">
        <v>0.17</v>
      </c>
      <c r="AG322" s="78">
        <v>45636.0</v>
      </c>
      <c r="AH322" s="35">
        <v>0.245</v>
      </c>
      <c r="AI322" s="35" t="s">
        <v>140</v>
      </c>
      <c r="AJ322" s="35"/>
      <c r="AK322" s="35" t="s">
        <v>93</v>
      </c>
      <c r="AL322" s="35">
        <v>4020.0</v>
      </c>
      <c r="AM322" s="35" t="s">
        <v>94</v>
      </c>
      <c r="AN322" s="35" t="s">
        <v>94</v>
      </c>
      <c r="AO322" s="35" t="s">
        <v>94</v>
      </c>
      <c r="AP322" s="35" t="s">
        <v>94</v>
      </c>
      <c r="AQ322" s="35" t="s">
        <v>94</v>
      </c>
      <c r="AR322" s="35">
        <v>0.0401</v>
      </c>
      <c r="AS322" s="35" t="s">
        <v>94</v>
      </c>
      <c r="AT322" s="89" t="s">
        <v>1330</v>
      </c>
      <c r="AU322" s="35" t="s">
        <v>1320</v>
      </c>
      <c r="AV322" s="35" t="s">
        <v>1295</v>
      </c>
      <c r="AW322" s="35" t="s">
        <v>1321</v>
      </c>
      <c r="AX322" s="91"/>
    </row>
    <row r="323">
      <c r="A323" s="35">
        <v>319.0</v>
      </c>
      <c r="B323" s="66" t="s">
        <v>216</v>
      </c>
      <c r="C323" s="81" t="str">
        <f t="shared" si="9"/>
        <v>View</v>
      </c>
      <c r="D323" s="35" t="s">
        <v>1331</v>
      </c>
      <c r="E323" s="70">
        <v>2.2034</v>
      </c>
      <c r="F323" s="84" t="str">
        <f t="shared" si="10"/>
        <v>Equity Market Neutral</v>
      </c>
      <c r="G323" s="72">
        <v>0.0548</v>
      </c>
      <c r="H323" s="73">
        <v>0.1259</v>
      </c>
      <c r="I323" s="73">
        <v>0.091</v>
      </c>
      <c r="J323" s="73">
        <v>0.2119</v>
      </c>
      <c r="K323" s="73">
        <v>0.8296</v>
      </c>
      <c r="L323" s="73">
        <v>0.1386</v>
      </c>
      <c r="M323" s="73">
        <v>1.3057</v>
      </c>
      <c r="N323" s="74">
        <v>1.1757</v>
      </c>
      <c r="O323" s="73">
        <v>0.3877</v>
      </c>
      <c r="P323" s="74">
        <v>3.36</v>
      </c>
      <c r="Q323" s="75">
        <v>908.630898</v>
      </c>
      <c r="R323" s="77">
        <v>2065.0</v>
      </c>
      <c r="S323" s="75">
        <v>2048.026647</v>
      </c>
      <c r="T323" s="72">
        <v>0.0</v>
      </c>
      <c r="U323" s="72">
        <v>0.0541</v>
      </c>
      <c r="V323" s="35" t="s">
        <v>88</v>
      </c>
      <c r="W323" s="35">
        <v>3.0</v>
      </c>
      <c r="X323" s="35">
        <v>3.0</v>
      </c>
      <c r="Y323" s="72">
        <v>0.0047</v>
      </c>
      <c r="Z323" s="35">
        <v>-0.15</v>
      </c>
      <c r="AA323" s="35" t="s">
        <v>207</v>
      </c>
      <c r="AB323" s="35" t="s">
        <v>1218</v>
      </c>
      <c r="AC323" s="35">
        <v>14.88</v>
      </c>
      <c r="AD323" s="78">
        <v>41919.0</v>
      </c>
      <c r="AE323" s="35">
        <v>10.74</v>
      </c>
      <c r="AF323" s="35">
        <v>2.17</v>
      </c>
      <c r="AG323" s="78">
        <v>45643.0</v>
      </c>
      <c r="AH323" s="35">
        <v>0.6102</v>
      </c>
      <c r="AI323" s="35" t="s">
        <v>140</v>
      </c>
      <c r="AJ323" s="35"/>
      <c r="AK323" s="35" t="s">
        <v>93</v>
      </c>
      <c r="AL323" s="35">
        <v>4030.0</v>
      </c>
      <c r="AM323" s="35" t="s">
        <v>94</v>
      </c>
      <c r="AN323" s="35" t="s">
        <v>94</v>
      </c>
      <c r="AO323" s="35" t="s">
        <v>94</v>
      </c>
      <c r="AP323" s="35" t="s">
        <v>94</v>
      </c>
      <c r="AQ323" s="35" t="s">
        <v>94</v>
      </c>
      <c r="AR323" s="35" t="s">
        <v>94</v>
      </c>
      <c r="AS323" s="35" t="s">
        <v>94</v>
      </c>
      <c r="AT323" s="89" t="s">
        <v>1332</v>
      </c>
      <c r="AU323" s="35" t="s">
        <v>1333</v>
      </c>
      <c r="AV323" s="35" t="s">
        <v>1295</v>
      </c>
      <c r="AW323" s="35" t="s">
        <v>1334</v>
      </c>
      <c r="AX323" s="91"/>
    </row>
    <row r="324">
      <c r="A324" s="35">
        <v>320.0</v>
      </c>
      <c r="B324" s="66" t="s">
        <v>223</v>
      </c>
      <c r="C324" s="81" t="str">
        <f t="shared" si="9"/>
        <v>View</v>
      </c>
      <c r="D324" s="35" t="s">
        <v>1335</v>
      </c>
      <c r="E324" s="70">
        <v>2.1508</v>
      </c>
      <c r="F324" s="84" t="str">
        <f t="shared" si="10"/>
        <v>Equity Market Neutral</v>
      </c>
      <c r="G324" s="72">
        <v>0.0134</v>
      </c>
      <c r="H324" s="73">
        <v>0.0726</v>
      </c>
      <c r="I324" s="73">
        <v>0.0531</v>
      </c>
      <c r="J324" s="73">
        <v>0.108</v>
      </c>
      <c r="K324" s="73">
        <v>0.5589</v>
      </c>
      <c r="L324" s="73">
        <v>0.0745</v>
      </c>
      <c r="M324" s="73">
        <v>0.5304</v>
      </c>
      <c r="N324" s="74">
        <v>1.0937</v>
      </c>
      <c r="O324" s="73">
        <v>0.0745</v>
      </c>
      <c r="P324" s="74">
        <v>7.12</v>
      </c>
      <c r="Q324" s="75">
        <v>2262.284188</v>
      </c>
      <c r="R324" s="77">
        <v>3871.0</v>
      </c>
      <c r="S324" s="75">
        <v>5965.830208</v>
      </c>
      <c r="T324" s="72">
        <v>0.0</v>
      </c>
      <c r="U324" s="72">
        <v>0.1069</v>
      </c>
      <c r="V324" s="35" t="s">
        <v>88</v>
      </c>
      <c r="W324" s="35">
        <v>18.0</v>
      </c>
      <c r="X324" s="35">
        <v>10.0</v>
      </c>
      <c r="Y324" s="72">
        <v>0.0041</v>
      </c>
      <c r="Z324" s="35">
        <v>0.07</v>
      </c>
      <c r="AA324" s="35" t="s">
        <v>207</v>
      </c>
      <c r="AB324" s="35" t="s">
        <v>743</v>
      </c>
      <c r="AC324" s="35">
        <v>16.1</v>
      </c>
      <c r="AD324" s="78">
        <v>41263.0</v>
      </c>
      <c r="AE324" s="35">
        <v>12.54</v>
      </c>
      <c r="AF324" s="35">
        <v>9.12</v>
      </c>
      <c r="AG324" s="78">
        <v>45855.0</v>
      </c>
      <c r="AH324" s="35">
        <v>0.7083</v>
      </c>
      <c r="AI324" s="35" t="s">
        <v>140</v>
      </c>
      <c r="AJ324" s="35"/>
      <c r="AK324" s="35" t="s">
        <v>93</v>
      </c>
      <c r="AL324" s="35">
        <v>4030.0</v>
      </c>
      <c r="AM324" s="35" t="s">
        <v>94</v>
      </c>
      <c r="AN324" s="35" t="s">
        <v>94</v>
      </c>
      <c r="AO324" s="35" t="s">
        <v>94</v>
      </c>
      <c r="AP324" s="35" t="s">
        <v>94</v>
      </c>
      <c r="AQ324" s="35" t="s">
        <v>94</v>
      </c>
      <c r="AR324" s="35" t="s">
        <v>94</v>
      </c>
      <c r="AS324" s="35" t="s">
        <v>94</v>
      </c>
      <c r="AT324" s="89" t="s">
        <v>1336</v>
      </c>
      <c r="AU324" s="35" t="s">
        <v>1333</v>
      </c>
      <c r="AV324" s="35" t="s">
        <v>1295</v>
      </c>
      <c r="AW324" s="35" t="s">
        <v>1334</v>
      </c>
      <c r="AX324" s="91"/>
    </row>
    <row r="325">
      <c r="A325" s="35">
        <v>321.0</v>
      </c>
      <c r="B325" s="66" t="s">
        <v>1337</v>
      </c>
      <c r="C325" s="81" t="str">
        <f t="shared" si="9"/>
        <v>View</v>
      </c>
      <c r="D325" s="35" t="s">
        <v>1338</v>
      </c>
      <c r="E325" s="70">
        <v>1.6527</v>
      </c>
      <c r="F325" s="84" t="str">
        <f t="shared" si="10"/>
        <v>Equity Market Neutral</v>
      </c>
      <c r="G325" s="72">
        <v>0.032</v>
      </c>
      <c r="H325" s="73">
        <v>0.041</v>
      </c>
      <c r="I325" s="73">
        <v>0.0364</v>
      </c>
      <c r="J325" s="73">
        <v>0.0933</v>
      </c>
      <c r="K325" s="73">
        <v>0.3292</v>
      </c>
      <c r="L325" s="73">
        <v>0.0428</v>
      </c>
      <c r="M325" s="73">
        <v>0.3525</v>
      </c>
      <c r="N325" s="74">
        <v>0.7611</v>
      </c>
      <c r="O325" s="73">
        <v>0.0733</v>
      </c>
      <c r="P325" s="74">
        <v>4.8</v>
      </c>
      <c r="Q325" s="75">
        <v>-54.022482</v>
      </c>
      <c r="R325" s="77">
        <v>315.0</v>
      </c>
      <c r="S325" s="75">
        <v>378.53986</v>
      </c>
      <c r="T325" s="72">
        <v>0.0</v>
      </c>
      <c r="U325" s="72">
        <v>0.0245</v>
      </c>
      <c r="V325" s="35" t="s">
        <v>107</v>
      </c>
      <c r="W325" s="35">
        <v>24.0</v>
      </c>
      <c r="X325" s="35">
        <v>35.0</v>
      </c>
      <c r="Y325" s="72">
        <v>0.0026</v>
      </c>
      <c r="Z325" s="35">
        <v>0.05</v>
      </c>
      <c r="AA325" s="35" t="s">
        <v>207</v>
      </c>
      <c r="AB325" s="35" t="s">
        <v>1218</v>
      </c>
      <c r="AC325" s="35">
        <v>24.65</v>
      </c>
      <c r="AD325" s="78">
        <v>40119.0</v>
      </c>
      <c r="AE325" s="35">
        <v>11.39</v>
      </c>
      <c r="AF325" s="35">
        <v>1.57</v>
      </c>
      <c r="AG325" s="78">
        <v>45645.0</v>
      </c>
      <c r="AH325" s="35">
        <v>0.3974</v>
      </c>
      <c r="AI325" s="35" t="s">
        <v>140</v>
      </c>
      <c r="AJ325" s="35"/>
      <c r="AK325" s="35" t="s">
        <v>93</v>
      </c>
      <c r="AL325" s="35">
        <v>4030.0</v>
      </c>
      <c r="AM325" s="35" t="s">
        <v>94</v>
      </c>
      <c r="AN325" s="35" t="s">
        <v>94</v>
      </c>
      <c r="AO325" s="35" t="s">
        <v>94</v>
      </c>
      <c r="AP325" s="35" t="s">
        <v>94</v>
      </c>
      <c r="AQ325" s="35" t="s">
        <v>94</v>
      </c>
      <c r="AR325" s="35" t="s">
        <v>94</v>
      </c>
      <c r="AS325" s="35" t="s">
        <v>94</v>
      </c>
      <c r="AT325" s="89" t="s">
        <v>1339</v>
      </c>
      <c r="AU325" s="35" t="s">
        <v>1333</v>
      </c>
      <c r="AV325" s="35" t="s">
        <v>1295</v>
      </c>
      <c r="AW325" s="35" t="s">
        <v>1334</v>
      </c>
      <c r="AX325" s="91"/>
    </row>
    <row r="326">
      <c r="A326" s="35">
        <v>322.0</v>
      </c>
      <c r="B326" s="66" t="s">
        <v>1340</v>
      </c>
      <c r="C326" s="81" t="str">
        <f t="shared" si="9"/>
        <v>View</v>
      </c>
      <c r="D326" s="35" t="s">
        <v>1341</v>
      </c>
      <c r="E326" s="70">
        <v>-0.4532</v>
      </c>
      <c r="F326" s="84" t="str">
        <f t="shared" si="10"/>
        <v>Equity Market Neutral</v>
      </c>
      <c r="G326" s="72">
        <v>0.0158</v>
      </c>
      <c r="H326" s="73">
        <v>-0.0882</v>
      </c>
      <c r="I326" s="73">
        <v>-0.0706</v>
      </c>
      <c r="J326" s="73">
        <v>-0.1238</v>
      </c>
      <c r="K326" s="73">
        <v>-0.0605</v>
      </c>
      <c r="L326" s="73">
        <v>0.2991</v>
      </c>
      <c r="M326" s="73">
        <v>-0.25</v>
      </c>
      <c r="N326" s="74">
        <v>-0.5172</v>
      </c>
      <c r="O326" s="73">
        <v>0.3836</v>
      </c>
      <c r="P326" s="74">
        <v>-0.7</v>
      </c>
      <c r="Q326" s="75">
        <v>96.508714</v>
      </c>
      <c r="R326" s="77">
        <v>404.0</v>
      </c>
      <c r="S326" s="75">
        <v>328.639503</v>
      </c>
      <c r="T326" s="72">
        <v>0.0</v>
      </c>
      <c r="U326" s="72">
        <v>0.0383</v>
      </c>
      <c r="V326" s="35" t="s">
        <v>107</v>
      </c>
      <c r="W326" s="35">
        <v>100.0</v>
      </c>
      <c r="X326" s="35">
        <v>100.0</v>
      </c>
      <c r="Y326" s="72">
        <v>0.0111</v>
      </c>
      <c r="Z326" s="35">
        <v>-0.72</v>
      </c>
      <c r="AA326" s="35" t="s">
        <v>207</v>
      </c>
      <c r="AB326" s="35" t="s">
        <v>90</v>
      </c>
      <c r="AC326" s="35">
        <v>19.39</v>
      </c>
      <c r="AD326" s="78">
        <v>40799.0</v>
      </c>
      <c r="AE326" s="35">
        <v>13.81</v>
      </c>
      <c r="AF326" s="35">
        <v>7.5</v>
      </c>
      <c r="AG326" s="78">
        <v>45656.0</v>
      </c>
      <c r="AH326" s="35">
        <v>0.6449</v>
      </c>
      <c r="AI326" s="35" t="s">
        <v>140</v>
      </c>
      <c r="AJ326" s="35" t="s">
        <v>92</v>
      </c>
      <c r="AK326" s="35" t="s">
        <v>93</v>
      </c>
      <c r="AL326" s="35">
        <v>4030.0</v>
      </c>
      <c r="AM326" s="35" t="s">
        <v>94</v>
      </c>
      <c r="AN326" s="35" t="s">
        <v>94</v>
      </c>
      <c r="AO326" s="35" t="s">
        <v>94</v>
      </c>
      <c r="AP326" s="35" t="s">
        <v>94</v>
      </c>
      <c r="AQ326" s="35" t="s">
        <v>94</v>
      </c>
      <c r="AR326" s="35" t="s">
        <v>94</v>
      </c>
      <c r="AS326" s="35" t="s">
        <v>94</v>
      </c>
      <c r="AT326" s="89" t="s">
        <v>1342</v>
      </c>
      <c r="AU326" s="35" t="s">
        <v>1333</v>
      </c>
      <c r="AV326" s="35" t="s">
        <v>1295</v>
      </c>
      <c r="AW326" s="35" t="s">
        <v>1334</v>
      </c>
      <c r="AX326" s="91"/>
    </row>
    <row r="327">
      <c r="A327" s="35">
        <v>323.0</v>
      </c>
      <c r="B327" s="66" t="s">
        <v>1343</v>
      </c>
      <c r="C327" s="81" t="str">
        <f t="shared" si="9"/>
        <v>View</v>
      </c>
      <c r="D327" s="35" t="s">
        <v>1344</v>
      </c>
      <c r="E327" s="70">
        <v>1.1473</v>
      </c>
      <c r="F327" s="84" t="str">
        <f t="shared" si="10"/>
        <v>Equity Hedged</v>
      </c>
      <c r="G327" s="72">
        <v>0.0068</v>
      </c>
      <c r="H327" s="73">
        <v>0.0588</v>
      </c>
      <c r="I327" s="73">
        <v>0.0399</v>
      </c>
      <c r="J327" s="73">
        <v>0.1747</v>
      </c>
      <c r="K327" s="73">
        <v>0.6579</v>
      </c>
      <c r="L327" s="73">
        <v>0.3124</v>
      </c>
      <c r="M327" s="73">
        <v>0.4226</v>
      </c>
      <c r="N327" s="74">
        <v>0.3462</v>
      </c>
      <c r="O327" s="73">
        <v>0.3124</v>
      </c>
      <c r="P327" s="74">
        <v>1.41</v>
      </c>
      <c r="Q327" s="75">
        <v>-10.606846</v>
      </c>
      <c r="R327" s="77">
        <v>107.0</v>
      </c>
      <c r="S327" s="75">
        <v>324.881577</v>
      </c>
      <c r="T327" s="72">
        <v>9.0E-4</v>
      </c>
      <c r="U327" s="72">
        <v>0.086</v>
      </c>
      <c r="V327" s="35" t="s">
        <v>107</v>
      </c>
      <c r="W327" s="35">
        <v>3.0</v>
      </c>
      <c r="X327" s="35">
        <v>1.0</v>
      </c>
      <c r="Y327" s="72">
        <v>0.0084</v>
      </c>
      <c r="Z327" s="35">
        <v>0.64</v>
      </c>
      <c r="AA327" s="35" t="s">
        <v>1345</v>
      </c>
      <c r="AB327" s="35" t="s">
        <v>1346</v>
      </c>
      <c r="AC327" s="35">
        <v>33.17</v>
      </c>
      <c r="AD327" s="78">
        <v>43818.0</v>
      </c>
      <c r="AE327" s="35">
        <v>5.54</v>
      </c>
      <c r="AF327" s="35">
        <v>5.54</v>
      </c>
      <c r="AG327" s="78">
        <v>45861.0</v>
      </c>
      <c r="AH327" s="35">
        <v>0.4258</v>
      </c>
      <c r="AI327" s="35" t="s">
        <v>176</v>
      </c>
      <c r="AJ327" s="35" t="s">
        <v>365</v>
      </c>
      <c r="AK327" s="35" t="s">
        <v>93</v>
      </c>
      <c r="AL327" s="35">
        <v>4040.0</v>
      </c>
      <c r="AM327" s="35" t="s">
        <v>94</v>
      </c>
      <c r="AN327" s="35" t="s">
        <v>94</v>
      </c>
      <c r="AO327" s="35" t="s">
        <v>94</v>
      </c>
      <c r="AP327" s="35" t="s">
        <v>94</v>
      </c>
      <c r="AQ327" s="35" t="s">
        <v>94</v>
      </c>
      <c r="AR327" s="35" t="s">
        <v>94</v>
      </c>
      <c r="AS327" s="35" t="s">
        <v>94</v>
      </c>
      <c r="AT327" s="89" t="s">
        <v>1347</v>
      </c>
      <c r="AU327" s="35" t="s">
        <v>1348</v>
      </c>
      <c r="AV327" s="35" t="s">
        <v>1295</v>
      </c>
      <c r="AW327" s="35" t="s">
        <v>1349</v>
      </c>
      <c r="AX327" s="91"/>
    </row>
    <row r="328">
      <c r="A328" s="35">
        <v>324.0</v>
      </c>
      <c r="B328" s="66" t="s">
        <v>1350</v>
      </c>
      <c r="C328" s="81" t="str">
        <f t="shared" si="9"/>
        <v>View</v>
      </c>
      <c r="D328" s="35" t="s">
        <v>1351</v>
      </c>
      <c r="E328" s="70">
        <v>1.058</v>
      </c>
      <c r="F328" s="84" t="str">
        <f t="shared" si="10"/>
        <v>Equity Hedged</v>
      </c>
      <c r="G328" s="72">
        <v>0.0141</v>
      </c>
      <c r="H328" s="73">
        <v>0.0538</v>
      </c>
      <c r="I328" s="73">
        <v>0.0406</v>
      </c>
      <c r="J328" s="73">
        <v>0.1156</v>
      </c>
      <c r="K328" s="73">
        <v>0.4158</v>
      </c>
      <c r="L328" s="73">
        <v>0.1066</v>
      </c>
      <c r="M328" s="73">
        <v>0.6054</v>
      </c>
      <c r="N328" s="74">
        <v>1.0666</v>
      </c>
      <c r="O328" s="73">
        <v>0.1066</v>
      </c>
      <c r="P328" s="74">
        <v>5.82</v>
      </c>
      <c r="Q328" s="75">
        <v>102.209289</v>
      </c>
      <c r="R328" s="77">
        <v>14.0</v>
      </c>
      <c r="S328" s="75">
        <v>311.708249</v>
      </c>
      <c r="T328" s="72">
        <v>0.0</v>
      </c>
      <c r="U328" s="72">
        <v>9.0E-4</v>
      </c>
      <c r="V328" s="35" t="s">
        <v>107</v>
      </c>
      <c r="W328" s="35">
        <v>24.0</v>
      </c>
      <c r="X328" s="35">
        <v>11.0</v>
      </c>
      <c r="Y328" s="72">
        <v>0.0061</v>
      </c>
      <c r="Z328" s="35">
        <v>0.42</v>
      </c>
      <c r="AA328" s="35" t="s">
        <v>207</v>
      </c>
      <c r="AB328" s="35" t="s">
        <v>90</v>
      </c>
      <c r="AC328" s="35">
        <v>25.48</v>
      </c>
      <c r="AD328" s="78">
        <v>42216.0</v>
      </c>
      <c r="AE328" s="35">
        <v>9.93</v>
      </c>
      <c r="AF328" s="35">
        <v>9.93</v>
      </c>
      <c r="AG328" s="78">
        <v>45635.0</v>
      </c>
      <c r="AH328" s="35">
        <v>0.0126</v>
      </c>
      <c r="AI328" s="35" t="s">
        <v>140</v>
      </c>
      <c r="AJ328" s="35"/>
      <c r="AK328" s="35" t="s">
        <v>93</v>
      </c>
      <c r="AL328" s="35">
        <v>4040.0</v>
      </c>
      <c r="AM328" s="35" t="s">
        <v>94</v>
      </c>
      <c r="AN328" s="35" t="s">
        <v>94</v>
      </c>
      <c r="AO328" s="35" t="s">
        <v>94</v>
      </c>
      <c r="AP328" s="35" t="s">
        <v>94</v>
      </c>
      <c r="AQ328" s="35" t="s">
        <v>94</v>
      </c>
      <c r="AR328" s="35" t="s">
        <v>94</v>
      </c>
      <c r="AS328" s="35" t="s">
        <v>94</v>
      </c>
      <c r="AT328" s="89" t="s">
        <v>1352</v>
      </c>
      <c r="AU328" s="35" t="s">
        <v>1348</v>
      </c>
      <c r="AV328" s="35" t="s">
        <v>1295</v>
      </c>
      <c r="AW328" s="35" t="s">
        <v>1349</v>
      </c>
      <c r="AX328" s="91"/>
    </row>
    <row r="329">
      <c r="A329" s="35">
        <v>325.0</v>
      </c>
      <c r="B329" s="66" t="s">
        <v>1353</v>
      </c>
      <c r="C329" s="81" t="str">
        <f t="shared" si="9"/>
        <v>View</v>
      </c>
      <c r="D329" s="35" t="s">
        <v>1354</v>
      </c>
      <c r="E329" s="70">
        <v>0.9343</v>
      </c>
      <c r="F329" s="84" t="str">
        <f t="shared" si="10"/>
        <v>Equity Hedged</v>
      </c>
      <c r="G329" s="72">
        <v>0.0104</v>
      </c>
      <c r="H329" s="73">
        <v>0.0481</v>
      </c>
      <c r="I329" s="73">
        <v>0.031</v>
      </c>
      <c r="J329" s="73">
        <v>0.1176</v>
      </c>
      <c r="K329" s="73">
        <v>0.3822</v>
      </c>
      <c r="L329" s="73">
        <v>0.1334</v>
      </c>
      <c r="M329" s="73">
        <v>0.5564</v>
      </c>
      <c r="N329" s="74">
        <v>0.8483</v>
      </c>
      <c r="O329" s="73">
        <v>0.1399</v>
      </c>
      <c r="P329" s="74">
        <v>4.05</v>
      </c>
      <c r="Q329" s="75">
        <v>71.905746</v>
      </c>
      <c r="R329" s="77">
        <v>517.0</v>
      </c>
      <c r="S329" s="75">
        <v>814.811401</v>
      </c>
      <c r="T329" s="72">
        <v>0.0</v>
      </c>
      <c r="U329" s="72">
        <v>9.0E-4</v>
      </c>
      <c r="V329" s="35" t="s">
        <v>107</v>
      </c>
      <c r="W329" s="35">
        <v>22.0</v>
      </c>
      <c r="X329" s="35">
        <v>21.0</v>
      </c>
      <c r="Y329" s="72">
        <v>0.0058</v>
      </c>
      <c r="Z329" s="35">
        <v>0.47</v>
      </c>
      <c r="AA329" s="35" t="s">
        <v>89</v>
      </c>
      <c r="AB329" s="35" t="s">
        <v>90</v>
      </c>
      <c r="AC329" s="35">
        <v>24.9</v>
      </c>
      <c r="AD329" s="78">
        <v>43097.0</v>
      </c>
      <c r="AE329" s="35">
        <v>8.67</v>
      </c>
      <c r="AF329" s="35">
        <v>3.37</v>
      </c>
      <c r="AG329" s="78">
        <v>45645.0</v>
      </c>
      <c r="AH329" s="35">
        <v>0.0726</v>
      </c>
      <c r="AI329" s="35" t="s">
        <v>140</v>
      </c>
      <c r="AJ329" s="35"/>
      <c r="AK329" s="35" t="s">
        <v>93</v>
      </c>
      <c r="AL329" s="35">
        <v>4040.0</v>
      </c>
      <c r="AM329" s="35" t="s">
        <v>94</v>
      </c>
      <c r="AN329" s="35" t="s">
        <v>94</v>
      </c>
      <c r="AO329" s="35" t="s">
        <v>94</v>
      </c>
      <c r="AP329" s="35" t="s">
        <v>94</v>
      </c>
      <c r="AQ329" s="35" t="s">
        <v>94</v>
      </c>
      <c r="AR329" s="35" t="s">
        <v>94</v>
      </c>
      <c r="AS329" s="35" t="s">
        <v>94</v>
      </c>
      <c r="AT329" s="89" t="s">
        <v>1355</v>
      </c>
      <c r="AU329" s="35" t="s">
        <v>1348</v>
      </c>
      <c r="AV329" s="35" t="s">
        <v>1295</v>
      </c>
      <c r="AW329" s="35" t="s">
        <v>1349</v>
      </c>
      <c r="AX329" s="91"/>
    </row>
    <row r="330">
      <c r="A330" s="35">
        <v>326.0</v>
      </c>
      <c r="B330" s="66" t="s">
        <v>1356</v>
      </c>
      <c r="C330" s="81" t="str">
        <f t="shared" si="9"/>
        <v>View</v>
      </c>
      <c r="D330" s="35" t="s">
        <v>1357</v>
      </c>
      <c r="E330" s="70">
        <v>0.8846</v>
      </c>
      <c r="F330" s="84" t="str">
        <f t="shared" si="10"/>
        <v>Equity Hedged</v>
      </c>
      <c r="G330" s="72">
        <v>0.0118</v>
      </c>
      <c r="H330" s="73">
        <v>0.0438</v>
      </c>
      <c r="I330" s="73">
        <v>0.0281</v>
      </c>
      <c r="J330" s="73">
        <v>0.0876</v>
      </c>
      <c r="K330" s="73">
        <v>0.3369</v>
      </c>
      <c r="L330" s="73">
        <v>0.1213</v>
      </c>
      <c r="M330" s="73">
        <v>0.4897</v>
      </c>
      <c r="N330" s="74">
        <v>0.8343</v>
      </c>
      <c r="O330" s="73">
        <v>0.122</v>
      </c>
      <c r="P330" s="74">
        <v>4.07</v>
      </c>
      <c r="Q330" s="75">
        <v>24.512311</v>
      </c>
      <c r="R330" s="77">
        <v>11.0</v>
      </c>
      <c r="S330" s="75">
        <v>266.399923</v>
      </c>
      <c r="T330" s="72">
        <v>0.01</v>
      </c>
      <c r="U330" s="72">
        <v>0.0166</v>
      </c>
      <c r="V330" s="35" t="s">
        <v>107</v>
      </c>
      <c r="W330" s="35">
        <v>59.0</v>
      </c>
      <c r="X330" s="35">
        <v>44.0</v>
      </c>
      <c r="Y330" s="72">
        <v>0.0051</v>
      </c>
      <c r="Z330" s="35">
        <v>0.4</v>
      </c>
      <c r="AA330" s="35" t="s">
        <v>207</v>
      </c>
      <c r="AB330" s="35" t="s">
        <v>90</v>
      </c>
      <c r="AC330" s="35">
        <v>26.71</v>
      </c>
      <c r="AD330" s="78">
        <v>43616.0</v>
      </c>
      <c r="AE330" s="35">
        <v>6.09</v>
      </c>
      <c r="AF330" s="35">
        <v>6.09</v>
      </c>
      <c r="AG330" s="78">
        <v>45833.0</v>
      </c>
      <c r="AH330" s="35">
        <v>0.0705</v>
      </c>
      <c r="AI330" s="35" t="s">
        <v>91</v>
      </c>
      <c r="AJ330" s="35"/>
      <c r="AK330" s="35" t="s">
        <v>93</v>
      </c>
      <c r="AL330" s="35">
        <v>4040.0</v>
      </c>
      <c r="AM330" s="35" t="s">
        <v>94</v>
      </c>
      <c r="AN330" s="35" t="s">
        <v>94</v>
      </c>
      <c r="AO330" s="35" t="s">
        <v>94</v>
      </c>
      <c r="AP330" s="35" t="s">
        <v>94</v>
      </c>
      <c r="AQ330" s="35" t="s">
        <v>94</v>
      </c>
      <c r="AR330" s="35" t="s">
        <v>94</v>
      </c>
      <c r="AS330" s="35" t="s">
        <v>94</v>
      </c>
      <c r="AT330" s="89" t="s">
        <v>1358</v>
      </c>
      <c r="AU330" s="35" t="s">
        <v>1348</v>
      </c>
      <c r="AV330" s="35" t="s">
        <v>1295</v>
      </c>
      <c r="AW330" s="35" t="s">
        <v>1349</v>
      </c>
      <c r="AX330" s="91"/>
    </row>
    <row r="331">
      <c r="A331" s="35">
        <v>327.0</v>
      </c>
      <c r="B331" s="66" t="s">
        <v>1359</v>
      </c>
      <c r="C331" s="81" t="str">
        <f t="shared" si="9"/>
        <v>View</v>
      </c>
      <c r="D331" s="35" t="s">
        <v>1360</v>
      </c>
      <c r="E331" s="70">
        <v>0.6998</v>
      </c>
      <c r="F331" s="84" t="str">
        <f t="shared" si="10"/>
        <v>Equity Hedged</v>
      </c>
      <c r="G331" s="72">
        <v>0.0079</v>
      </c>
      <c r="H331" s="73">
        <v>0.028</v>
      </c>
      <c r="I331" s="73">
        <v>0.0097</v>
      </c>
      <c r="J331" s="73">
        <v>0.0935</v>
      </c>
      <c r="K331" s="73">
        <v>0.3846</v>
      </c>
      <c r="L331" s="73">
        <v>0.1386</v>
      </c>
      <c r="M331" s="73">
        <v>0.6492</v>
      </c>
      <c r="N331" s="74">
        <v>0.7813</v>
      </c>
      <c r="O331" s="73">
        <v>0.14</v>
      </c>
      <c r="P331" s="74">
        <v>4.77</v>
      </c>
      <c r="Q331" s="75">
        <v>265.523814</v>
      </c>
      <c r="R331" s="77">
        <v>121.0</v>
      </c>
      <c r="S331" s="75">
        <v>1991.860091</v>
      </c>
      <c r="T331" s="72">
        <v>0.0041</v>
      </c>
      <c r="U331" s="72">
        <v>0.0043</v>
      </c>
      <c r="V331" s="35" t="s">
        <v>107</v>
      </c>
      <c r="W331" s="35">
        <v>54.0</v>
      </c>
      <c r="X331" s="35">
        <v>19.0</v>
      </c>
      <c r="Y331" s="72">
        <v>0.0066</v>
      </c>
      <c r="Z331" s="35">
        <v>0.64</v>
      </c>
      <c r="AA331" s="35" t="s">
        <v>1345</v>
      </c>
      <c r="AB331" s="35" t="s">
        <v>90</v>
      </c>
      <c r="AC331" s="35">
        <v>26.57</v>
      </c>
      <c r="AD331" s="78">
        <v>43655.0</v>
      </c>
      <c r="AE331" s="35">
        <v>5.98</v>
      </c>
      <c r="AF331" s="35">
        <v>4.84</v>
      </c>
      <c r="AG331" s="78">
        <v>45835.0</v>
      </c>
      <c r="AH331" s="35">
        <v>0.0518</v>
      </c>
      <c r="AI331" s="35" t="s">
        <v>91</v>
      </c>
      <c r="AJ331" s="35" t="s">
        <v>134</v>
      </c>
      <c r="AK331" s="35" t="s">
        <v>93</v>
      </c>
      <c r="AL331" s="35">
        <v>4040.0</v>
      </c>
      <c r="AM331" s="35" t="s">
        <v>94</v>
      </c>
      <c r="AN331" s="35" t="s">
        <v>94</v>
      </c>
      <c r="AO331" s="35" t="s">
        <v>94</v>
      </c>
      <c r="AP331" s="35" t="s">
        <v>94</v>
      </c>
      <c r="AQ331" s="35" t="s">
        <v>94</v>
      </c>
      <c r="AR331" s="35" t="s">
        <v>94</v>
      </c>
      <c r="AS331" s="35" t="s">
        <v>94</v>
      </c>
      <c r="AT331" s="89" t="s">
        <v>1361</v>
      </c>
      <c r="AU331" s="35" t="s">
        <v>1348</v>
      </c>
      <c r="AV331" s="35" t="s">
        <v>1295</v>
      </c>
      <c r="AW331" s="35" t="s">
        <v>1349</v>
      </c>
      <c r="AX331" s="91"/>
    </row>
    <row r="332">
      <c r="A332" s="35">
        <v>329.0</v>
      </c>
      <c r="B332" s="66" t="s">
        <v>1362</v>
      </c>
      <c r="C332" s="81" t="str">
        <f t="shared" si="9"/>
        <v>View</v>
      </c>
      <c r="D332" s="35" t="s">
        <v>1363</v>
      </c>
      <c r="E332" s="70">
        <v>1.0955</v>
      </c>
      <c r="F332" s="84" t="str">
        <f t="shared" si="10"/>
        <v>Multistrategy</v>
      </c>
      <c r="G332" s="72">
        <v>0.002</v>
      </c>
      <c r="H332" s="73">
        <v>0.078</v>
      </c>
      <c r="I332" s="73">
        <v>0.0515</v>
      </c>
      <c r="J332" s="73">
        <v>0.1101</v>
      </c>
      <c r="K332" s="73">
        <v>0.4027</v>
      </c>
      <c r="L332" s="73">
        <v>0.0706</v>
      </c>
      <c r="M332" s="73">
        <v>0.7536</v>
      </c>
      <c r="N332" s="74">
        <v>1.2929</v>
      </c>
      <c r="O332" s="73">
        <v>0.0706</v>
      </c>
      <c r="P332" s="74">
        <v>10.85</v>
      </c>
      <c r="Q332" s="75">
        <v>2194.71072</v>
      </c>
      <c r="R332" s="77">
        <v>39.0</v>
      </c>
      <c r="S332" s="75">
        <v>4032.494101</v>
      </c>
      <c r="T332" s="72">
        <v>0.0</v>
      </c>
      <c r="U332" s="72">
        <v>0.0298</v>
      </c>
      <c r="V332" s="35" t="s">
        <v>107</v>
      </c>
      <c r="W332" s="35">
        <v>6.0</v>
      </c>
      <c r="X332" s="35">
        <v>7.0</v>
      </c>
      <c r="Y332" s="72">
        <v>0.004</v>
      </c>
      <c r="Z332" s="35">
        <v>0.06</v>
      </c>
      <c r="AA332" s="35" t="s">
        <v>207</v>
      </c>
      <c r="AB332" s="35" t="s">
        <v>1364</v>
      </c>
      <c r="AC332" s="35" t="s">
        <v>94</v>
      </c>
      <c r="AD332" s="78">
        <v>43990.0</v>
      </c>
      <c r="AE332" s="35">
        <v>3.5</v>
      </c>
      <c r="AF332" s="35">
        <v>1.08</v>
      </c>
      <c r="AG332" s="78">
        <v>45649.0</v>
      </c>
      <c r="AH332" s="35">
        <v>0.3948</v>
      </c>
      <c r="AI332" s="35" t="s">
        <v>140</v>
      </c>
      <c r="AJ332" s="35"/>
      <c r="AK332" s="35" t="s">
        <v>93</v>
      </c>
      <c r="AL332" s="35">
        <v>4050.0</v>
      </c>
      <c r="AM332" s="35" t="s">
        <v>94</v>
      </c>
      <c r="AN332" s="35" t="s">
        <v>94</v>
      </c>
      <c r="AO332" s="35" t="s">
        <v>94</v>
      </c>
      <c r="AP332" s="35" t="s">
        <v>94</v>
      </c>
      <c r="AQ332" s="35" t="s">
        <v>94</v>
      </c>
      <c r="AR332" s="35" t="s">
        <v>94</v>
      </c>
      <c r="AS332" s="35" t="s">
        <v>94</v>
      </c>
      <c r="AT332" s="89" t="s">
        <v>1365</v>
      </c>
      <c r="AU332" s="35" t="s">
        <v>1366</v>
      </c>
      <c r="AV332" s="35" t="s">
        <v>1295</v>
      </c>
      <c r="AW332" s="35" t="s">
        <v>1367</v>
      </c>
      <c r="AX332" s="91"/>
    </row>
    <row r="333">
      <c r="A333" s="35">
        <v>330.0</v>
      </c>
      <c r="B333" s="66" t="s">
        <v>1368</v>
      </c>
      <c r="C333" s="81" t="str">
        <f t="shared" si="9"/>
        <v>View</v>
      </c>
      <c r="D333" s="35" t="s">
        <v>1369</v>
      </c>
      <c r="E333" s="70">
        <v>1.0697</v>
      </c>
      <c r="F333" s="84" t="str">
        <f t="shared" si="10"/>
        <v>Multistrategy</v>
      </c>
      <c r="G333" s="72">
        <v>0.0579</v>
      </c>
      <c r="H333" s="73">
        <v>0.1054</v>
      </c>
      <c r="I333" s="73">
        <v>0.0737</v>
      </c>
      <c r="J333" s="73">
        <v>0.1277</v>
      </c>
      <c r="K333" s="73">
        <v>0.6631</v>
      </c>
      <c r="L333" s="73">
        <v>0.1717</v>
      </c>
      <c r="M333" s="73">
        <v>1.4183</v>
      </c>
      <c r="N333" s="74">
        <v>0.9708</v>
      </c>
      <c r="O333" s="73">
        <v>0.412</v>
      </c>
      <c r="P333" s="74">
        <v>3.49</v>
      </c>
      <c r="Q333" s="75">
        <v>174.554673</v>
      </c>
      <c r="R333" s="77">
        <v>5600.0</v>
      </c>
      <c r="S333" s="75">
        <v>1578.30904</v>
      </c>
      <c r="T333" s="72">
        <v>0.0</v>
      </c>
      <c r="U333" s="72">
        <v>0.0632</v>
      </c>
      <c r="V333" s="35" t="s">
        <v>107</v>
      </c>
      <c r="W333" s="35">
        <v>1.0</v>
      </c>
      <c r="X333" s="35">
        <v>1.0</v>
      </c>
      <c r="Y333" s="72">
        <v>0.0081</v>
      </c>
      <c r="Z333" s="35">
        <v>-0.06</v>
      </c>
      <c r="AA333" s="35" t="s">
        <v>207</v>
      </c>
      <c r="AB333" s="35" t="s">
        <v>1218</v>
      </c>
      <c r="AC333" s="35" t="s">
        <v>94</v>
      </c>
      <c r="AD333" s="78">
        <v>41884.0</v>
      </c>
      <c r="AE333" s="35">
        <v>11.68</v>
      </c>
      <c r="AF333" s="35">
        <v>1.08</v>
      </c>
      <c r="AG333" s="78">
        <v>45643.0</v>
      </c>
      <c r="AH333" s="35">
        <v>0.5438</v>
      </c>
      <c r="AI333" s="35" t="s">
        <v>140</v>
      </c>
      <c r="AJ333" s="35"/>
      <c r="AK333" s="35" t="s">
        <v>93</v>
      </c>
      <c r="AL333" s="35">
        <v>4050.0</v>
      </c>
      <c r="AM333" s="35" t="s">
        <v>94</v>
      </c>
      <c r="AN333" s="35" t="s">
        <v>94</v>
      </c>
      <c r="AO333" s="35" t="s">
        <v>94</v>
      </c>
      <c r="AP333" s="35" t="s">
        <v>94</v>
      </c>
      <c r="AQ333" s="35" t="s">
        <v>94</v>
      </c>
      <c r="AR333" s="35" t="s">
        <v>94</v>
      </c>
      <c r="AS333" s="35" t="s">
        <v>94</v>
      </c>
      <c r="AT333" s="89" t="s">
        <v>1370</v>
      </c>
      <c r="AU333" s="35" t="s">
        <v>1366</v>
      </c>
      <c r="AV333" s="35" t="s">
        <v>1295</v>
      </c>
      <c r="AW333" s="35" t="s">
        <v>1367</v>
      </c>
      <c r="AX333" s="91"/>
    </row>
    <row r="334">
      <c r="A334" s="35">
        <v>331.0</v>
      </c>
      <c r="B334" s="66" t="s">
        <v>1371</v>
      </c>
      <c r="C334" s="81" t="str">
        <f t="shared" si="9"/>
        <v>View</v>
      </c>
      <c r="D334" s="35" t="s">
        <v>1372</v>
      </c>
      <c r="E334" s="70">
        <v>0.9198</v>
      </c>
      <c r="F334" s="84" t="str">
        <f t="shared" si="10"/>
        <v>Multistrategy</v>
      </c>
      <c r="G334" s="72">
        <v>0.0504</v>
      </c>
      <c r="H334" s="73">
        <v>0.0965</v>
      </c>
      <c r="I334" s="73">
        <v>0.0518</v>
      </c>
      <c r="J334" s="73">
        <v>0.095</v>
      </c>
      <c r="K334" s="73">
        <v>0.5279</v>
      </c>
      <c r="L334" s="73">
        <v>0.1129</v>
      </c>
      <c r="M334" s="73">
        <v>0.8662</v>
      </c>
      <c r="N334" s="74">
        <v>0.8855</v>
      </c>
      <c r="O334" s="73">
        <v>0.3195</v>
      </c>
      <c r="P334" s="74">
        <v>2.79</v>
      </c>
      <c r="Q334" s="75">
        <v>60.431676</v>
      </c>
      <c r="R334" s="77">
        <v>5934.0</v>
      </c>
      <c r="S334" s="75">
        <v>314.789539</v>
      </c>
      <c r="T334" s="72">
        <v>0.0</v>
      </c>
      <c r="U334" s="72">
        <v>0.0205</v>
      </c>
      <c r="V334" s="35" t="s">
        <v>107</v>
      </c>
      <c r="W334" s="35">
        <v>10.0</v>
      </c>
      <c r="X334" s="35">
        <v>4.0</v>
      </c>
      <c r="Y334" s="72">
        <v>0.0074</v>
      </c>
      <c r="Z334" s="35">
        <v>-0.09</v>
      </c>
      <c r="AA334" s="35" t="s">
        <v>207</v>
      </c>
      <c r="AB334" s="35" t="s">
        <v>1218</v>
      </c>
      <c r="AC334" s="35">
        <v>13.81</v>
      </c>
      <c r="AD334" s="78">
        <v>42997.0</v>
      </c>
      <c r="AE334" s="35">
        <v>6.17</v>
      </c>
      <c r="AF334" s="35">
        <v>1.08</v>
      </c>
      <c r="AG334" s="78">
        <v>45643.0</v>
      </c>
      <c r="AH334" s="35">
        <v>0.2535</v>
      </c>
      <c r="AI334" s="35" t="s">
        <v>140</v>
      </c>
      <c r="AJ334" s="35"/>
      <c r="AK334" s="35" t="s">
        <v>93</v>
      </c>
      <c r="AL334" s="35">
        <v>4050.0</v>
      </c>
      <c r="AM334" s="35" t="s">
        <v>94</v>
      </c>
      <c r="AN334" s="35" t="s">
        <v>94</v>
      </c>
      <c r="AO334" s="35" t="s">
        <v>94</v>
      </c>
      <c r="AP334" s="35" t="s">
        <v>94</v>
      </c>
      <c r="AQ334" s="35" t="s">
        <v>94</v>
      </c>
      <c r="AR334" s="35" t="s">
        <v>94</v>
      </c>
      <c r="AS334" s="35" t="s">
        <v>94</v>
      </c>
      <c r="AT334" s="89" t="s">
        <v>1373</v>
      </c>
      <c r="AU334" s="35" t="s">
        <v>1366</v>
      </c>
      <c r="AV334" s="35" t="s">
        <v>1295</v>
      </c>
      <c r="AW334" s="35" t="s">
        <v>1367</v>
      </c>
      <c r="AX334" s="91"/>
    </row>
    <row r="335">
      <c r="A335" s="35">
        <v>332.0</v>
      </c>
      <c r="B335" s="66" t="s">
        <v>1374</v>
      </c>
      <c r="C335" s="81" t="str">
        <f t="shared" si="9"/>
        <v>View</v>
      </c>
      <c r="D335" s="35" t="s">
        <v>1375</v>
      </c>
      <c r="E335" s="70">
        <v>0.3117</v>
      </c>
      <c r="F335" s="84" t="str">
        <f t="shared" si="10"/>
        <v>Multistrategy</v>
      </c>
      <c r="G335" s="72">
        <v>0.0062</v>
      </c>
      <c r="H335" s="73">
        <v>0.0362</v>
      </c>
      <c r="I335" s="73">
        <v>0.0389</v>
      </c>
      <c r="J335" s="73">
        <v>0.0596</v>
      </c>
      <c r="K335" s="73">
        <v>0.2151</v>
      </c>
      <c r="L335" s="73">
        <v>0.1215</v>
      </c>
      <c r="M335" s="73">
        <v>0.24</v>
      </c>
      <c r="N335" s="74">
        <v>0.2115</v>
      </c>
      <c r="O335" s="73">
        <v>0.2274</v>
      </c>
      <c r="P335" s="74">
        <v>1.03</v>
      </c>
      <c r="Q335" s="75">
        <v>38.543335</v>
      </c>
      <c r="R335" s="77">
        <v>360.0</v>
      </c>
      <c r="S335" s="75">
        <v>353.961127</v>
      </c>
      <c r="T335" s="72">
        <v>0.0</v>
      </c>
      <c r="U335" s="72">
        <v>0.0114</v>
      </c>
      <c r="V335" s="35" t="s">
        <v>107</v>
      </c>
      <c r="W335" s="35">
        <v>34.0</v>
      </c>
      <c r="X335" s="35">
        <v>23.0</v>
      </c>
      <c r="Y335" s="72">
        <v>0.009</v>
      </c>
      <c r="Z335" s="35">
        <v>-0.02</v>
      </c>
      <c r="AA335" s="35" t="s">
        <v>207</v>
      </c>
      <c r="AB335" s="35" t="s">
        <v>219</v>
      </c>
      <c r="AC335" s="35">
        <v>19.69</v>
      </c>
      <c r="AD335" s="78">
        <v>43817.0</v>
      </c>
      <c r="AE335" s="35">
        <v>5.54</v>
      </c>
      <c r="AF335" s="35">
        <v>1.08</v>
      </c>
      <c r="AG335" s="78">
        <v>45646.0</v>
      </c>
      <c r="AH335" s="35">
        <v>0.283</v>
      </c>
      <c r="AI335" s="35" t="s">
        <v>140</v>
      </c>
      <c r="AJ335" s="35" t="s">
        <v>92</v>
      </c>
      <c r="AK335" s="35" t="s">
        <v>93</v>
      </c>
      <c r="AL335" s="35">
        <v>4050.0</v>
      </c>
      <c r="AM335" s="35" t="s">
        <v>94</v>
      </c>
      <c r="AN335" s="35" t="s">
        <v>94</v>
      </c>
      <c r="AO335" s="35" t="s">
        <v>94</v>
      </c>
      <c r="AP335" s="35" t="s">
        <v>94</v>
      </c>
      <c r="AQ335" s="35" t="s">
        <v>94</v>
      </c>
      <c r="AR335" s="35" t="s">
        <v>94</v>
      </c>
      <c r="AS335" s="35" t="s">
        <v>94</v>
      </c>
      <c r="AT335" s="89" t="s">
        <v>1376</v>
      </c>
      <c r="AU335" s="35" t="s">
        <v>1366</v>
      </c>
      <c r="AV335" s="35" t="s">
        <v>1295</v>
      </c>
      <c r="AW335" s="35" t="s">
        <v>1367</v>
      </c>
      <c r="AX335" s="91"/>
    </row>
    <row r="336">
      <c r="A336" s="35">
        <v>333.0</v>
      </c>
      <c r="B336" s="66" t="s">
        <v>1377</v>
      </c>
      <c r="C336" s="81" t="str">
        <f t="shared" si="9"/>
        <v>View</v>
      </c>
      <c r="D336" s="35" t="s">
        <v>1378</v>
      </c>
      <c r="E336" s="70">
        <v>0.3055</v>
      </c>
      <c r="F336" s="84" t="str">
        <f t="shared" si="10"/>
        <v>Multistrategy</v>
      </c>
      <c r="G336" s="72">
        <v>0.0054</v>
      </c>
      <c r="H336" s="73">
        <v>0.0357</v>
      </c>
      <c r="I336" s="73">
        <v>0.0191</v>
      </c>
      <c r="J336" s="73">
        <v>0.0679</v>
      </c>
      <c r="K336" s="73">
        <v>0.2078</v>
      </c>
      <c r="L336" s="73">
        <v>0.1495</v>
      </c>
      <c r="M336" s="73">
        <v>0.1697</v>
      </c>
      <c r="N336" s="74">
        <v>0.052</v>
      </c>
      <c r="O336" s="73">
        <v>0.1495</v>
      </c>
      <c r="P336" s="74">
        <v>1.14</v>
      </c>
      <c r="Q336" s="75">
        <v>-22.89194</v>
      </c>
      <c r="R336" s="77">
        <v>120.0</v>
      </c>
      <c r="S336" s="75">
        <v>686.371682</v>
      </c>
      <c r="T336" s="72">
        <v>0.0304</v>
      </c>
      <c r="U336" s="72">
        <v>0.0215</v>
      </c>
      <c r="V336" s="35" t="s">
        <v>107</v>
      </c>
      <c r="W336" s="35">
        <v>30.0</v>
      </c>
      <c r="X336" s="35">
        <v>37.0</v>
      </c>
      <c r="Y336" s="72">
        <v>0.004</v>
      </c>
      <c r="Z336" s="35">
        <v>0.35</v>
      </c>
      <c r="AA336" s="35" t="s">
        <v>207</v>
      </c>
      <c r="AB336" s="35" t="s">
        <v>1379</v>
      </c>
      <c r="AC336" s="35">
        <v>19.75</v>
      </c>
      <c r="AD336" s="78">
        <v>39897.0</v>
      </c>
      <c r="AE336" s="35">
        <v>14.35</v>
      </c>
      <c r="AF336" s="35">
        <v>1.75</v>
      </c>
      <c r="AG336" s="78">
        <v>45656.0</v>
      </c>
      <c r="AH336" s="35">
        <v>0.6988</v>
      </c>
      <c r="AI336" s="35" t="s">
        <v>140</v>
      </c>
      <c r="AJ336" s="35" t="s">
        <v>92</v>
      </c>
      <c r="AK336" s="35" t="s">
        <v>93</v>
      </c>
      <c r="AL336" s="35">
        <v>4050.0</v>
      </c>
      <c r="AM336" s="35" t="s">
        <v>94</v>
      </c>
      <c r="AN336" s="35" t="s">
        <v>94</v>
      </c>
      <c r="AO336" s="35">
        <v>2.11824</v>
      </c>
      <c r="AP336" s="35">
        <v>11.0</v>
      </c>
      <c r="AQ336" s="35">
        <v>0.0480974</v>
      </c>
      <c r="AR336" s="35">
        <v>0.0356</v>
      </c>
      <c r="AS336" s="35" t="s">
        <v>94</v>
      </c>
      <c r="AT336" s="89" t="s">
        <v>1380</v>
      </c>
      <c r="AU336" s="35" t="s">
        <v>1366</v>
      </c>
      <c r="AV336" s="35" t="s">
        <v>1295</v>
      </c>
      <c r="AW336" s="35" t="s">
        <v>1367</v>
      </c>
      <c r="AX336" s="91"/>
    </row>
    <row r="337">
      <c r="A337" s="35">
        <v>334.0</v>
      </c>
      <c r="B337" s="66" t="s">
        <v>1381</v>
      </c>
      <c r="C337" s="81" t="str">
        <f t="shared" si="9"/>
        <v>View</v>
      </c>
      <c r="D337" s="35" t="s">
        <v>1382</v>
      </c>
      <c r="E337" s="70">
        <v>0.6194</v>
      </c>
      <c r="F337" s="84" t="str">
        <f t="shared" si="10"/>
        <v>Event Driven</v>
      </c>
      <c r="G337" s="72">
        <v>0.0214</v>
      </c>
      <c r="H337" s="73">
        <v>0.0339</v>
      </c>
      <c r="I337" s="73">
        <v>0.0277</v>
      </c>
      <c r="J337" s="73">
        <v>0.0567</v>
      </c>
      <c r="K337" s="73">
        <v>0.1898</v>
      </c>
      <c r="L337" s="73">
        <v>0.0194</v>
      </c>
      <c r="M337" s="73">
        <v>0.3145</v>
      </c>
      <c r="N337" s="74">
        <v>1.495</v>
      </c>
      <c r="O337" s="73">
        <v>0.0194</v>
      </c>
      <c r="P337" s="74">
        <v>16.29</v>
      </c>
      <c r="Q337" s="75">
        <v>210.801012</v>
      </c>
      <c r="R337" s="77">
        <v>67.0</v>
      </c>
      <c r="S337" s="75">
        <v>1112.580784</v>
      </c>
      <c r="T337" s="72">
        <v>0.0</v>
      </c>
      <c r="U337" s="72">
        <v>0.0505</v>
      </c>
      <c r="V337" s="35" t="s">
        <v>107</v>
      </c>
      <c r="W337" s="35">
        <v>67.0</v>
      </c>
      <c r="X337" s="35">
        <v>36.0</v>
      </c>
      <c r="Y337" s="72">
        <v>0.0012</v>
      </c>
      <c r="Z337" s="35">
        <v>0.04</v>
      </c>
      <c r="AA337" s="35" t="s">
        <v>207</v>
      </c>
      <c r="AB337" s="35" t="s">
        <v>1383</v>
      </c>
      <c r="AC337" s="35">
        <v>20.91</v>
      </c>
      <c r="AD337" s="78">
        <v>42601.0</v>
      </c>
      <c r="AE337" s="35">
        <v>8.87</v>
      </c>
      <c r="AF337" s="35">
        <v>3.16</v>
      </c>
      <c r="AG337" s="78">
        <v>45826.0</v>
      </c>
      <c r="AH337" s="35">
        <v>0.2519</v>
      </c>
      <c r="AI337" s="35" t="s">
        <v>91</v>
      </c>
      <c r="AJ337" s="35"/>
      <c r="AK337" s="35" t="s">
        <v>93</v>
      </c>
      <c r="AL337" s="35">
        <v>4060.0</v>
      </c>
      <c r="AM337" s="35" t="s">
        <v>94</v>
      </c>
      <c r="AN337" s="35" t="s">
        <v>94</v>
      </c>
      <c r="AO337" s="35" t="s">
        <v>94</v>
      </c>
      <c r="AP337" s="35" t="s">
        <v>94</v>
      </c>
      <c r="AQ337" s="35" t="s">
        <v>94</v>
      </c>
      <c r="AR337" s="35">
        <v>0.0455</v>
      </c>
      <c r="AS337" s="35" t="s">
        <v>94</v>
      </c>
      <c r="AT337" s="89" t="s">
        <v>1384</v>
      </c>
      <c r="AU337" s="35" t="s">
        <v>1385</v>
      </c>
      <c r="AV337" s="35" t="s">
        <v>1295</v>
      </c>
      <c r="AW337" s="35" t="s">
        <v>1386</v>
      </c>
      <c r="AX337" s="91"/>
    </row>
    <row r="338">
      <c r="A338" s="35">
        <v>335.0</v>
      </c>
      <c r="B338" s="66" t="s">
        <v>1387</v>
      </c>
      <c r="C338" s="81" t="str">
        <f t="shared" si="9"/>
        <v>View</v>
      </c>
      <c r="D338" s="35" t="s">
        <v>1388</v>
      </c>
      <c r="E338" s="70">
        <v>0.3858</v>
      </c>
      <c r="F338" s="84" t="str">
        <f t="shared" si="10"/>
        <v>Event Driven</v>
      </c>
      <c r="G338" s="72">
        <v>0.0087</v>
      </c>
      <c r="H338" s="73">
        <v>0.0335</v>
      </c>
      <c r="I338" s="73">
        <v>0.0278</v>
      </c>
      <c r="J338" s="73">
        <v>0.0621</v>
      </c>
      <c r="K338" s="73">
        <v>0.1982</v>
      </c>
      <c r="L338" s="73">
        <v>0.044</v>
      </c>
      <c r="M338" s="73">
        <v>0.2671</v>
      </c>
      <c r="N338" s="74">
        <v>0.5787</v>
      </c>
      <c r="O338" s="73">
        <v>0.044</v>
      </c>
      <c r="P338" s="74">
        <v>6.07</v>
      </c>
      <c r="Q338" s="75">
        <v>-24.78116</v>
      </c>
      <c r="R338" s="77">
        <v>237.0</v>
      </c>
      <c r="S338" s="75">
        <v>432.986102</v>
      </c>
      <c r="T338" s="72">
        <v>0.0</v>
      </c>
      <c r="U338" s="72">
        <v>0.0348</v>
      </c>
      <c r="V338" s="35" t="s">
        <v>107</v>
      </c>
      <c r="W338" s="35">
        <v>52.0</v>
      </c>
      <c r="X338" s="35">
        <v>4.0</v>
      </c>
      <c r="Y338" s="72">
        <v>0.0027</v>
      </c>
      <c r="Z338" s="35">
        <v>0.17</v>
      </c>
      <c r="AA338" s="35" t="s">
        <v>207</v>
      </c>
      <c r="AB338" s="35" t="s">
        <v>1364</v>
      </c>
      <c r="AC338" s="35">
        <v>10.04</v>
      </c>
      <c r="AD338" s="78">
        <v>34103.0</v>
      </c>
      <c r="AE338" s="35">
        <v>32.15</v>
      </c>
      <c r="AF338" s="35">
        <v>32.15</v>
      </c>
      <c r="AG338" s="78">
        <v>45653.0</v>
      </c>
      <c r="AH338" s="35">
        <v>0.5238</v>
      </c>
      <c r="AI338" s="35" t="s">
        <v>140</v>
      </c>
      <c r="AJ338" s="35"/>
      <c r="AK338" s="35" t="s">
        <v>93</v>
      </c>
      <c r="AL338" s="35">
        <v>4060.0</v>
      </c>
      <c r="AM338" s="35" t="s">
        <v>94</v>
      </c>
      <c r="AN338" s="35" t="s">
        <v>94</v>
      </c>
      <c r="AO338" s="35" t="s">
        <v>94</v>
      </c>
      <c r="AP338" s="35" t="s">
        <v>94</v>
      </c>
      <c r="AQ338" s="35" t="s">
        <v>94</v>
      </c>
      <c r="AR338" s="35" t="s">
        <v>94</v>
      </c>
      <c r="AS338" s="35" t="s">
        <v>94</v>
      </c>
      <c r="AT338" s="89" t="s">
        <v>1389</v>
      </c>
      <c r="AU338" s="35" t="s">
        <v>1385</v>
      </c>
      <c r="AV338" s="35" t="s">
        <v>1295</v>
      </c>
      <c r="AW338" s="35" t="s">
        <v>1386</v>
      </c>
      <c r="AX338" s="91"/>
    </row>
    <row r="339">
      <c r="A339" s="35">
        <v>336.0</v>
      </c>
      <c r="B339" s="66" t="s">
        <v>1390</v>
      </c>
      <c r="C339" s="81" t="str">
        <f t="shared" si="9"/>
        <v>View</v>
      </c>
      <c r="D339" s="35" t="s">
        <v>1391</v>
      </c>
      <c r="E339" s="70">
        <v>0.2758</v>
      </c>
      <c r="F339" s="84" t="str">
        <f t="shared" si="10"/>
        <v>Event Driven</v>
      </c>
      <c r="G339" s="72">
        <v>0.0238</v>
      </c>
      <c r="H339" s="73">
        <v>0.0529</v>
      </c>
      <c r="I339" s="73">
        <v>0.0492</v>
      </c>
      <c r="J339" s="73">
        <v>0.0908</v>
      </c>
      <c r="K339" s="73">
        <v>0.1829</v>
      </c>
      <c r="L339" s="73">
        <v>0.0568</v>
      </c>
      <c r="M339" s="73">
        <v>0.1993</v>
      </c>
      <c r="N339" s="74">
        <v>0.1988</v>
      </c>
      <c r="O339" s="73">
        <v>0.0818</v>
      </c>
      <c r="P339" s="74">
        <v>2.46</v>
      </c>
      <c r="Q339" s="75">
        <v>-6.411164</v>
      </c>
      <c r="R339" s="77">
        <v>63.0</v>
      </c>
      <c r="S339" s="75">
        <v>248.75924</v>
      </c>
      <c r="T339" s="72">
        <v>0.1346</v>
      </c>
      <c r="U339" s="72">
        <v>0.0588</v>
      </c>
      <c r="V339" s="35" t="s">
        <v>107</v>
      </c>
      <c r="W339" s="35">
        <v>15.0</v>
      </c>
      <c r="X339" s="35">
        <v>11.0</v>
      </c>
      <c r="Y339" s="72">
        <v>0.0026</v>
      </c>
      <c r="Z339" s="35">
        <v>0.08</v>
      </c>
      <c r="AA339" s="35" t="s">
        <v>207</v>
      </c>
      <c r="AB339" s="35" t="s">
        <v>1392</v>
      </c>
      <c r="AC339" s="35">
        <v>20.1</v>
      </c>
      <c r="AD339" s="78">
        <v>39720.0</v>
      </c>
      <c r="AE339" s="35">
        <v>4.25</v>
      </c>
      <c r="AF339" s="35">
        <v>4.25</v>
      </c>
      <c r="AG339" s="78">
        <v>45869.0</v>
      </c>
      <c r="AH339" s="35">
        <v>0.1818</v>
      </c>
      <c r="AI339" s="35" t="s">
        <v>176</v>
      </c>
      <c r="AJ339" s="35"/>
      <c r="AK339" s="35" t="s">
        <v>93</v>
      </c>
      <c r="AL339" s="35">
        <v>4060.0</v>
      </c>
      <c r="AM339" s="35" t="s">
        <v>94</v>
      </c>
      <c r="AN339" s="35" t="s">
        <v>94</v>
      </c>
      <c r="AO339" s="35" t="s">
        <v>94</v>
      </c>
      <c r="AP339" s="35" t="s">
        <v>94</v>
      </c>
      <c r="AQ339" s="35" t="s">
        <v>94</v>
      </c>
      <c r="AR339" s="35" t="s">
        <v>94</v>
      </c>
      <c r="AS339" s="35" t="s">
        <v>94</v>
      </c>
      <c r="AT339" s="89" t="s">
        <v>1393</v>
      </c>
      <c r="AU339" s="35" t="s">
        <v>1385</v>
      </c>
      <c r="AV339" s="35" t="s">
        <v>1295</v>
      </c>
      <c r="AW339" s="35" t="s">
        <v>1386</v>
      </c>
      <c r="AX339" s="91"/>
    </row>
    <row r="340">
      <c r="A340" s="35">
        <v>337.0</v>
      </c>
      <c r="B340" s="66" t="s">
        <v>1394</v>
      </c>
      <c r="C340" s="81" t="str">
        <f t="shared" si="9"/>
        <v>View</v>
      </c>
      <c r="D340" s="35" t="s">
        <v>1395</v>
      </c>
      <c r="E340" s="70">
        <v>-0.1088</v>
      </c>
      <c r="F340" s="84" t="str">
        <f t="shared" si="10"/>
        <v>Event Driven</v>
      </c>
      <c r="G340" s="72">
        <v>0.0076</v>
      </c>
      <c r="H340" s="73">
        <v>0.074</v>
      </c>
      <c r="I340" s="73">
        <v>0.0599</v>
      </c>
      <c r="J340" s="73">
        <v>0.1025</v>
      </c>
      <c r="K340" s="73">
        <v>0.1369</v>
      </c>
      <c r="L340" s="73">
        <v>0.0873</v>
      </c>
      <c r="M340" s="73">
        <v>0.1446</v>
      </c>
      <c r="N340" s="74">
        <v>-0.0372</v>
      </c>
      <c r="O340" s="73">
        <v>0.1074</v>
      </c>
      <c r="P340" s="74">
        <v>1.33</v>
      </c>
      <c r="Q340" s="75">
        <v>20.754028</v>
      </c>
      <c r="R340" s="77">
        <v>83.0</v>
      </c>
      <c r="S340" s="75">
        <v>246.108499</v>
      </c>
      <c r="T340" s="72">
        <v>0.0107</v>
      </c>
      <c r="U340" s="72">
        <v>0.0</v>
      </c>
      <c r="V340" s="35" t="s">
        <v>107</v>
      </c>
      <c r="W340" s="35">
        <v>13.0</v>
      </c>
      <c r="X340" s="35">
        <v>80.0</v>
      </c>
      <c r="Y340" s="72">
        <v>0.003</v>
      </c>
      <c r="Z340" s="35">
        <v>0.05</v>
      </c>
      <c r="AA340" s="35" t="s">
        <v>207</v>
      </c>
      <c r="AB340" s="35" t="s">
        <v>1396</v>
      </c>
      <c r="AC340" s="35">
        <v>20.89</v>
      </c>
      <c r="AD340" s="78">
        <v>40134.0</v>
      </c>
      <c r="AE340" s="35">
        <v>14.35</v>
      </c>
      <c r="AF340" s="35">
        <v>1.75</v>
      </c>
      <c r="AG340" s="78">
        <v>45288.0</v>
      </c>
      <c r="AH340" s="35" t="s">
        <v>94</v>
      </c>
      <c r="AI340" s="35" t="s">
        <v>140</v>
      </c>
      <c r="AJ340" s="35" t="s">
        <v>92</v>
      </c>
      <c r="AK340" s="35" t="s">
        <v>93</v>
      </c>
      <c r="AL340" s="35">
        <v>4060.0</v>
      </c>
      <c r="AM340" s="35" t="s">
        <v>94</v>
      </c>
      <c r="AN340" s="35" t="s">
        <v>94</v>
      </c>
      <c r="AO340" s="35" t="s">
        <v>94</v>
      </c>
      <c r="AP340" s="35" t="s">
        <v>94</v>
      </c>
      <c r="AQ340" s="35" t="s">
        <v>94</v>
      </c>
      <c r="AR340" s="35" t="s">
        <v>94</v>
      </c>
      <c r="AS340" s="35" t="s">
        <v>94</v>
      </c>
      <c r="AT340" s="89" t="s">
        <v>1397</v>
      </c>
      <c r="AU340" s="35" t="s">
        <v>1385</v>
      </c>
      <c r="AV340" s="35" t="s">
        <v>1295</v>
      </c>
      <c r="AW340" s="35" t="s">
        <v>1386</v>
      </c>
      <c r="AX340" s="91"/>
    </row>
    <row r="341">
      <c r="A341" s="35">
        <v>338.0</v>
      </c>
      <c r="B341" s="66" t="s">
        <v>1398</v>
      </c>
      <c r="C341" s="81" t="str">
        <f t="shared" si="9"/>
        <v>View</v>
      </c>
      <c r="D341" s="35" t="s">
        <v>1399</v>
      </c>
      <c r="E341" s="70">
        <v>0.7434</v>
      </c>
      <c r="F341" s="84" t="str">
        <f t="shared" si="10"/>
        <v>Derivative Income</v>
      </c>
      <c r="G341" s="72">
        <v>0.0073</v>
      </c>
      <c r="H341" s="73">
        <v>0.0603</v>
      </c>
      <c r="I341" s="73">
        <v>0.029</v>
      </c>
      <c r="J341" s="73">
        <v>0.0815</v>
      </c>
      <c r="K341" s="73">
        <v>0.3738</v>
      </c>
      <c r="L341" s="73">
        <v>0.1168</v>
      </c>
      <c r="M341" s="73">
        <v>0.6519</v>
      </c>
      <c r="N341" s="74">
        <v>0.8665</v>
      </c>
      <c r="O341" s="73">
        <v>0.1168</v>
      </c>
      <c r="P341" s="74">
        <v>5.56</v>
      </c>
      <c r="Q341" s="75">
        <v>49.215414</v>
      </c>
      <c r="R341" s="77">
        <v>55.0</v>
      </c>
      <c r="S341" s="75">
        <v>491.804924</v>
      </c>
      <c r="T341" s="72">
        <v>0.022</v>
      </c>
      <c r="U341" s="72">
        <v>0.0206</v>
      </c>
      <c r="V341" s="35" t="s">
        <v>107</v>
      </c>
      <c r="W341" s="35">
        <v>68.0</v>
      </c>
      <c r="X341" s="35">
        <v>33.0</v>
      </c>
      <c r="Y341" s="72">
        <v>0.0061</v>
      </c>
      <c r="Z341" s="35">
        <v>0.35</v>
      </c>
      <c r="AA341" s="35" t="s">
        <v>1345</v>
      </c>
      <c r="AB341" s="35" t="s">
        <v>90</v>
      </c>
      <c r="AC341" s="35">
        <v>18.72</v>
      </c>
      <c r="AD341" s="78">
        <v>43962.0</v>
      </c>
      <c r="AE341" s="35">
        <v>5.14</v>
      </c>
      <c r="AF341" s="35">
        <v>1.5</v>
      </c>
      <c r="AG341" s="78">
        <v>45868.0</v>
      </c>
      <c r="AH341" s="35">
        <v>0.1081</v>
      </c>
      <c r="AI341" s="35" t="s">
        <v>176</v>
      </c>
      <c r="AJ341" s="35" t="s">
        <v>92</v>
      </c>
      <c r="AK341" s="35" t="s">
        <v>93</v>
      </c>
      <c r="AL341" s="35">
        <v>4100.0</v>
      </c>
      <c r="AM341" s="35" t="s">
        <v>94</v>
      </c>
      <c r="AN341" s="35" t="s">
        <v>94</v>
      </c>
      <c r="AO341" s="35" t="s">
        <v>94</v>
      </c>
      <c r="AP341" s="35" t="s">
        <v>94</v>
      </c>
      <c r="AQ341" s="35" t="s">
        <v>94</v>
      </c>
      <c r="AR341" s="35" t="s">
        <v>94</v>
      </c>
      <c r="AS341" s="35" t="s">
        <v>94</v>
      </c>
      <c r="AT341" s="89" t="s">
        <v>1400</v>
      </c>
      <c r="AU341" s="35" t="s">
        <v>1401</v>
      </c>
      <c r="AV341" s="35" t="s">
        <v>1295</v>
      </c>
      <c r="AW341" s="35" t="s">
        <v>1402</v>
      </c>
      <c r="AX341" s="91"/>
    </row>
    <row r="342">
      <c r="A342" s="35">
        <v>339.0</v>
      </c>
      <c r="B342" s="66" t="s">
        <v>1403</v>
      </c>
      <c r="C342" s="81" t="str">
        <f t="shared" si="9"/>
        <v>View</v>
      </c>
      <c r="D342" s="35" t="s">
        <v>1404</v>
      </c>
      <c r="E342" s="70">
        <v>0.7289</v>
      </c>
      <c r="F342" s="84" t="str">
        <f t="shared" si="10"/>
        <v>Derivative Income</v>
      </c>
      <c r="G342" s="72">
        <v>0.0069</v>
      </c>
      <c r="H342" s="73">
        <v>0.0461</v>
      </c>
      <c r="I342" s="73">
        <v>0.0233</v>
      </c>
      <c r="J342" s="73">
        <v>0.1364</v>
      </c>
      <c r="K342" s="73">
        <v>0.4791</v>
      </c>
      <c r="L342" s="73">
        <v>0.217</v>
      </c>
      <c r="M342" s="73">
        <v>0.8535</v>
      </c>
      <c r="N342" s="74">
        <v>0.802</v>
      </c>
      <c r="O342" s="73">
        <v>0.217</v>
      </c>
      <c r="P342" s="74">
        <v>4.03</v>
      </c>
      <c r="Q342" s="75">
        <v>-111.393372</v>
      </c>
      <c r="R342" s="77">
        <v>219.0</v>
      </c>
      <c r="S342" s="75">
        <v>3566.554207</v>
      </c>
      <c r="T342" s="72">
        <v>0.0116</v>
      </c>
      <c r="U342" s="72">
        <v>0.0124</v>
      </c>
      <c r="V342" s="35" t="s">
        <v>107</v>
      </c>
      <c r="W342" s="35">
        <v>35.0</v>
      </c>
      <c r="X342" s="35">
        <v>4.0</v>
      </c>
      <c r="Y342" s="72">
        <v>0.0092</v>
      </c>
      <c r="Z342" s="35">
        <v>0.83</v>
      </c>
      <c r="AA342" s="35" t="s">
        <v>89</v>
      </c>
      <c r="AB342" s="35" t="s">
        <v>90</v>
      </c>
      <c r="AC342" s="35">
        <v>24.8</v>
      </c>
      <c r="AD342" s="78">
        <v>38595.0</v>
      </c>
      <c r="AE342" s="35">
        <v>14.51</v>
      </c>
      <c r="AF342" s="35">
        <v>5.19</v>
      </c>
      <c r="AG342" s="78">
        <v>45835.0</v>
      </c>
      <c r="AH342" s="35">
        <v>0.0548</v>
      </c>
      <c r="AI342" s="35" t="s">
        <v>91</v>
      </c>
      <c r="AJ342" s="35"/>
      <c r="AK342" s="35" t="s">
        <v>93</v>
      </c>
      <c r="AL342" s="35">
        <v>4100.0</v>
      </c>
      <c r="AM342" s="35" t="s">
        <v>94</v>
      </c>
      <c r="AN342" s="35" t="s">
        <v>94</v>
      </c>
      <c r="AO342" s="35" t="s">
        <v>94</v>
      </c>
      <c r="AP342" s="35" t="s">
        <v>94</v>
      </c>
      <c r="AQ342" s="35" t="s">
        <v>94</v>
      </c>
      <c r="AR342" s="35" t="s">
        <v>94</v>
      </c>
      <c r="AS342" s="35" t="s">
        <v>94</v>
      </c>
      <c r="AT342" s="89" t="s">
        <v>1405</v>
      </c>
      <c r="AU342" s="35" t="s">
        <v>1401</v>
      </c>
      <c r="AV342" s="35" t="s">
        <v>1295</v>
      </c>
      <c r="AW342" s="35" t="s">
        <v>1402</v>
      </c>
      <c r="AX342" s="91"/>
    </row>
    <row r="343">
      <c r="A343" s="35">
        <v>340.0</v>
      </c>
      <c r="B343" s="66" t="s">
        <v>1406</v>
      </c>
      <c r="C343" s="81" t="str">
        <f t="shared" si="9"/>
        <v>View</v>
      </c>
      <c r="D343" s="35" t="s">
        <v>1407</v>
      </c>
      <c r="E343" s="70">
        <v>0.7145</v>
      </c>
      <c r="F343" s="84" t="str">
        <f t="shared" si="10"/>
        <v>Derivative Income</v>
      </c>
      <c r="G343" s="72">
        <v>0.0068</v>
      </c>
      <c r="H343" s="73">
        <v>0.0311</v>
      </c>
      <c r="I343" s="73">
        <v>0.0082</v>
      </c>
      <c r="J343" s="73">
        <v>0.1003</v>
      </c>
      <c r="K343" s="73">
        <v>0.3888</v>
      </c>
      <c r="L343" s="73">
        <v>0.1833</v>
      </c>
      <c r="M343" s="73">
        <v>0.6754</v>
      </c>
      <c r="N343" s="74">
        <v>0.8159</v>
      </c>
      <c r="O343" s="73">
        <v>0.1833</v>
      </c>
      <c r="P343" s="74">
        <v>3.77</v>
      </c>
      <c r="Q343" s="75">
        <v>11.392412</v>
      </c>
      <c r="R343" s="77">
        <v>262.0</v>
      </c>
      <c r="S343" s="75">
        <v>270.760025</v>
      </c>
      <c r="T343" s="72">
        <v>0.0056</v>
      </c>
      <c r="U343" s="72">
        <v>0.0067</v>
      </c>
      <c r="V343" s="35" t="s">
        <v>107</v>
      </c>
      <c r="W343" s="35">
        <v>56.0</v>
      </c>
      <c r="X343" s="35">
        <v>27.0</v>
      </c>
      <c r="Y343" s="72">
        <v>0.0074</v>
      </c>
      <c r="Z343" s="35">
        <v>0.65</v>
      </c>
      <c r="AA343" s="35" t="s">
        <v>207</v>
      </c>
      <c r="AB343" s="35" t="s">
        <v>90</v>
      </c>
      <c r="AC343" s="35">
        <v>25.04</v>
      </c>
      <c r="AD343" s="78">
        <v>41912.0</v>
      </c>
      <c r="AE343" s="35">
        <v>10.76</v>
      </c>
      <c r="AF343" s="35">
        <v>4.17</v>
      </c>
      <c r="AG343" s="78">
        <v>45834.0</v>
      </c>
      <c r="AH343" s="35">
        <v>0.035</v>
      </c>
      <c r="AI343" s="35" t="s">
        <v>91</v>
      </c>
      <c r="AJ343" s="35"/>
      <c r="AK343" s="35" t="s">
        <v>93</v>
      </c>
      <c r="AL343" s="35">
        <v>4100.0</v>
      </c>
      <c r="AM343" s="35" t="s">
        <v>94</v>
      </c>
      <c r="AN343" s="35" t="s">
        <v>94</v>
      </c>
      <c r="AO343" s="35" t="s">
        <v>94</v>
      </c>
      <c r="AP343" s="35" t="s">
        <v>94</v>
      </c>
      <c r="AQ343" s="35" t="s">
        <v>94</v>
      </c>
      <c r="AR343" s="35" t="s">
        <v>94</v>
      </c>
      <c r="AS343" s="35" t="s">
        <v>94</v>
      </c>
      <c r="AT343" s="89" t="s">
        <v>1408</v>
      </c>
      <c r="AU343" s="35" t="s">
        <v>1401</v>
      </c>
      <c r="AV343" s="35" t="s">
        <v>1295</v>
      </c>
      <c r="AW343" s="35" t="s">
        <v>1402</v>
      </c>
      <c r="AX343" s="91"/>
    </row>
    <row r="344">
      <c r="A344" s="35">
        <v>341.0</v>
      </c>
      <c r="B344" s="66" t="s">
        <v>1409</v>
      </c>
      <c r="C344" s="81" t="str">
        <f t="shared" si="9"/>
        <v>View</v>
      </c>
      <c r="D344" s="35" t="s">
        <v>1410</v>
      </c>
      <c r="E344" s="70">
        <v>0.7015</v>
      </c>
      <c r="F344" s="84" t="str">
        <f t="shared" si="10"/>
        <v>Derivative Income</v>
      </c>
      <c r="G344" s="72">
        <v>0.0076</v>
      </c>
      <c r="H344" s="73">
        <v>0.0339</v>
      </c>
      <c r="I344" s="73">
        <v>0.0146</v>
      </c>
      <c r="J344" s="73">
        <v>0.1106</v>
      </c>
      <c r="K344" s="73">
        <v>0.4021</v>
      </c>
      <c r="L344" s="73">
        <v>0.1668</v>
      </c>
      <c r="M344" s="73">
        <v>0.6693</v>
      </c>
      <c r="N344" s="74">
        <v>0.7378</v>
      </c>
      <c r="O344" s="73">
        <v>0.1668</v>
      </c>
      <c r="P344" s="74">
        <v>4.1</v>
      </c>
      <c r="Q344" s="75">
        <v>220.449148</v>
      </c>
      <c r="R344" s="77">
        <v>225.0</v>
      </c>
      <c r="S344" s="75">
        <v>1421.497462</v>
      </c>
      <c r="T344" s="72">
        <v>0.007</v>
      </c>
      <c r="U344" s="72">
        <v>0.0891</v>
      </c>
      <c r="V344" s="35" t="s">
        <v>107</v>
      </c>
      <c r="W344" s="35">
        <v>49.0</v>
      </c>
      <c r="X344" s="35">
        <v>19.0</v>
      </c>
      <c r="Y344" s="72">
        <v>0.008</v>
      </c>
      <c r="Z344" s="35">
        <v>0.62</v>
      </c>
      <c r="AA344" s="35" t="s">
        <v>1345</v>
      </c>
      <c r="AB344" s="35" t="s">
        <v>90</v>
      </c>
      <c r="AC344" s="35">
        <v>26.67</v>
      </c>
      <c r="AD344" s="78">
        <v>41645.0</v>
      </c>
      <c r="AE344" s="35">
        <v>11.49</v>
      </c>
      <c r="AF344" s="35">
        <v>11.49</v>
      </c>
      <c r="AG344" s="78">
        <v>45860.0</v>
      </c>
      <c r="AH344" s="35">
        <v>0.171</v>
      </c>
      <c r="AI344" s="35" t="s">
        <v>176</v>
      </c>
      <c r="AJ344" s="35" t="s">
        <v>365</v>
      </c>
      <c r="AK344" s="35" t="s">
        <v>93</v>
      </c>
      <c r="AL344" s="35">
        <v>4100.0</v>
      </c>
      <c r="AM344" s="35" t="s">
        <v>94</v>
      </c>
      <c r="AN344" s="35" t="s">
        <v>94</v>
      </c>
      <c r="AO344" s="35" t="s">
        <v>94</v>
      </c>
      <c r="AP344" s="35" t="s">
        <v>94</v>
      </c>
      <c r="AQ344" s="35" t="s">
        <v>94</v>
      </c>
      <c r="AR344" s="35" t="s">
        <v>94</v>
      </c>
      <c r="AS344" s="35" t="s">
        <v>94</v>
      </c>
      <c r="AT344" s="89" t="s">
        <v>1411</v>
      </c>
      <c r="AU344" s="35" t="s">
        <v>1401</v>
      </c>
      <c r="AV344" s="35" t="s">
        <v>1295</v>
      </c>
      <c r="AW344" s="35" t="s">
        <v>1402</v>
      </c>
      <c r="AX344" s="91"/>
    </row>
    <row r="345">
      <c r="A345" s="35">
        <v>342.0</v>
      </c>
      <c r="B345" s="66" t="s">
        <v>1412</v>
      </c>
      <c r="C345" s="81" t="str">
        <f t="shared" si="9"/>
        <v>View</v>
      </c>
      <c r="D345" s="35" t="s">
        <v>1413</v>
      </c>
      <c r="E345" s="70">
        <v>0.6596</v>
      </c>
      <c r="F345" s="84" t="str">
        <f t="shared" si="10"/>
        <v>Derivative Income</v>
      </c>
      <c r="G345" s="72">
        <v>0.0056</v>
      </c>
      <c r="H345" s="73">
        <v>0.077</v>
      </c>
      <c r="I345" s="73">
        <v>0.0275</v>
      </c>
      <c r="J345" s="73">
        <v>0.1373</v>
      </c>
      <c r="K345" s="73">
        <v>0.4042</v>
      </c>
      <c r="L345" s="73">
        <v>0.1373</v>
      </c>
      <c r="M345" s="73">
        <v>0.8775</v>
      </c>
      <c r="N345" s="74">
        <v>0.9761</v>
      </c>
      <c r="O345" s="73">
        <v>0.1373</v>
      </c>
      <c r="P345" s="74">
        <v>6.5</v>
      </c>
      <c r="Q345" s="75">
        <v>555.100078</v>
      </c>
      <c r="R345" s="77">
        <v>29.0</v>
      </c>
      <c r="S345" s="75">
        <v>4711.32379</v>
      </c>
      <c r="T345" s="72">
        <v>0.017</v>
      </c>
      <c r="U345" s="72">
        <v>0.0469</v>
      </c>
      <c r="V345" s="35" t="s">
        <v>107</v>
      </c>
      <c r="W345" s="35">
        <v>34.0</v>
      </c>
      <c r="X345" s="35">
        <v>22.0</v>
      </c>
      <c r="Y345" s="72">
        <v>0.0074</v>
      </c>
      <c r="Z345" s="35">
        <v>0.72</v>
      </c>
      <c r="AA345" s="35" t="s">
        <v>89</v>
      </c>
      <c r="AB345" s="35" t="s">
        <v>1414</v>
      </c>
      <c r="AC345" s="35">
        <v>23.78</v>
      </c>
      <c r="AD345" s="78">
        <v>42718.0</v>
      </c>
      <c r="AE345" s="35">
        <v>8.55</v>
      </c>
      <c r="AF345" s="35">
        <v>0.91</v>
      </c>
      <c r="AG345" s="78">
        <v>45868.0</v>
      </c>
      <c r="AH345" s="35">
        <v>0.1724</v>
      </c>
      <c r="AI345" s="35" t="s">
        <v>176</v>
      </c>
      <c r="AJ345" s="35" t="s">
        <v>92</v>
      </c>
      <c r="AK345" s="35" t="s">
        <v>93</v>
      </c>
      <c r="AL345" s="35">
        <v>4100.0</v>
      </c>
      <c r="AM345" s="35" t="s">
        <v>94</v>
      </c>
      <c r="AN345" s="35" t="s">
        <v>94</v>
      </c>
      <c r="AO345" s="35" t="s">
        <v>94</v>
      </c>
      <c r="AP345" s="35" t="s">
        <v>94</v>
      </c>
      <c r="AQ345" s="35" t="s">
        <v>94</v>
      </c>
      <c r="AR345" s="35" t="s">
        <v>94</v>
      </c>
      <c r="AS345" s="35" t="s">
        <v>94</v>
      </c>
      <c r="AT345" s="89" t="s">
        <v>1415</v>
      </c>
      <c r="AU345" s="35" t="s">
        <v>1401</v>
      </c>
      <c r="AV345" s="35" t="s">
        <v>1295</v>
      </c>
      <c r="AW345" s="35" t="s">
        <v>1402</v>
      </c>
      <c r="AX345" s="91"/>
    </row>
    <row r="346">
      <c r="A346" s="35">
        <v>343.0</v>
      </c>
      <c r="B346" s="66" t="s">
        <v>1416</v>
      </c>
      <c r="C346" s="81" t="str">
        <f t="shared" si="9"/>
        <v>View</v>
      </c>
      <c r="D346" s="35" t="s">
        <v>1417</v>
      </c>
      <c r="E346" s="70">
        <v>0.6544</v>
      </c>
      <c r="F346" s="84" t="str">
        <f t="shared" si="10"/>
        <v>Derivative Income</v>
      </c>
      <c r="G346" s="72">
        <v>0.0067</v>
      </c>
      <c r="H346" s="73">
        <v>0.0346</v>
      </c>
      <c r="I346" s="73">
        <v>0.0064</v>
      </c>
      <c r="J346" s="73">
        <v>0.1008</v>
      </c>
      <c r="K346" s="73">
        <v>0.4099</v>
      </c>
      <c r="L346" s="73">
        <v>0.1898</v>
      </c>
      <c r="M346" s="73">
        <v>0.7779</v>
      </c>
      <c r="N346" s="74">
        <v>0.8078</v>
      </c>
      <c r="O346" s="73">
        <v>0.1898</v>
      </c>
      <c r="P346" s="74">
        <v>4.19</v>
      </c>
      <c r="Q346" s="75">
        <v>75.478549</v>
      </c>
      <c r="R346" s="77">
        <v>256.0</v>
      </c>
      <c r="S346" s="75">
        <v>952.824667</v>
      </c>
      <c r="T346" s="72">
        <v>0.0106</v>
      </c>
      <c r="U346" s="72">
        <v>0.0942</v>
      </c>
      <c r="V346" s="35" t="s">
        <v>107</v>
      </c>
      <c r="W346" s="35">
        <v>56.0</v>
      </c>
      <c r="X346" s="35">
        <v>14.0</v>
      </c>
      <c r="Y346" s="72">
        <v>0.008</v>
      </c>
      <c r="Z346" s="35">
        <v>0.75</v>
      </c>
      <c r="AA346" s="35" t="s">
        <v>89</v>
      </c>
      <c r="AB346" s="35" t="s">
        <v>90</v>
      </c>
      <c r="AC346" s="35">
        <v>24.38</v>
      </c>
      <c r="AD346" s="78">
        <v>35312.0</v>
      </c>
      <c r="AE346" s="35">
        <v>21.51</v>
      </c>
      <c r="AF346" s="35">
        <v>5.5</v>
      </c>
      <c r="AG346" s="78">
        <v>45838.0</v>
      </c>
      <c r="AH346" s="35">
        <v>0.38</v>
      </c>
      <c r="AI346" s="35" t="s">
        <v>91</v>
      </c>
      <c r="AJ346" s="35"/>
      <c r="AK346" s="35" t="s">
        <v>93</v>
      </c>
      <c r="AL346" s="35">
        <v>4100.0</v>
      </c>
      <c r="AM346" s="35" t="s">
        <v>94</v>
      </c>
      <c r="AN346" s="35" t="s">
        <v>94</v>
      </c>
      <c r="AO346" s="35" t="s">
        <v>94</v>
      </c>
      <c r="AP346" s="35" t="s">
        <v>94</v>
      </c>
      <c r="AQ346" s="35" t="s">
        <v>94</v>
      </c>
      <c r="AR346" s="35" t="s">
        <v>94</v>
      </c>
      <c r="AS346" s="35" t="s">
        <v>94</v>
      </c>
      <c r="AT346" s="89" t="s">
        <v>1418</v>
      </c>
      <c r="AU346" s="35" t="s">
        <v>1401</v>
      </c>
      <c r="AV346" s="35" t="s">
        <v>1295</v>
      </c>
      <c r="AW346" s="35" t="s">
        <v>1402</v>
      </c>
      <c r="AX346" s="91"/>
    </row>
    <row r="347">
      <c r="A347" s="35">
        <v>344.0</v>
      </c>
      <c r="B347" s="66" t="s">
        <v>1419</v>
      </c>
      <c r="C347" s="81" t="str">
        <f t="shared" si="9"/>
        <v>View</v>
      </c>
      <c r="D347" s="35" t="s">
        <v>1420</v>
      </c>
      <c r="E347" s="70">
        <v>0.0668</v>
      </c>
      <c r="F347" s="84" t="str">
        <f t="shared" si="10"/>
        <v>Single Currency</v>
      </c>
      <c r="G347" s="72">
        <v>0.004</v>
      </c>
      <c r="H347" s="73">
        <v>0.1239</v>
      </c>
      <c r="I347" s="73">
        <v>0.1203</v>
      </c>
      <c r="J347" s="73">
        <v>0.0872</v>
      </c>
      <c r="K347" s="73">
        <v>0.1771</v>
      </c>
      <c r="L347" s="73">
        <v>0.2346</v>
      </c>
      <c r="M347" s="73">
        <v>0.0048</v>
      </c>
      <c r="N347" s="74">
        <v>-0.4128</v>
      </c>
      <c r="O347" s="73">
        <v>0.2646</v>
      </c>
      <c r="P347" s="74">
        <v>-0.03</v>
      </c>
      <c r="Q347" s="75">
        <v>356.003053</v>
      </c>
      <c r="R347" s="77">
        <v>2.0</v>
      </c>
      <c r="S347" s="75">
        <v>538.369912</v>
      </c>
      <c r="T347" s="72">
        <v>0.0</v>
      </c>
      <c r="U347" s="72">
        <v>0.0133</v>
      </c>
      <c r="V347" s="35" t="s">
        <v>107</v>
      </c>
      <c r="W347" s="35" t="s">
        <v>94</v>
      </c>
      <c r="X347" s="35" t="s">
        <v>94</v>
      </c>
      <c r="Y347" s="72">
        <v>0.005</v>
      </c>
      <c r="Z347" s="35">
        <v>0.71</v>
      </c>
      <c r="AA347" s="35" t="s">
        <v>1227</v>
      </c>
      <c r="AB347" s="35" t="s">
        <v>1421</v>
      </c>
      <c r="AC347" s="35" t="s">
        <v>94</v>
      </c>
      <c r="AD347" s="78">
        <v>38695.0</v>
      </c>
      <c r="AE347" s="35">
        <v>19.57</v>
      </c>
      <c r="AF347" s="35">
        <v>19.57</v>
      </c>
      <c r="AG347" s="78">
        <v>45870.0</v>
      </c>
      <c r="AH347" s="35">
        <v>0.0639</v>
      </c>
      <c r="AI347" s="35" t="s">
        <v>176</v>
      </c>
      <c r="AJ347" s="35" t="s">
        <v>92</v>
      </c>
      <c r="AK347" s="35" t="s">
        <v>93</v>
      </c>
      <c r="AL347" s="35">
        <v>4110.0</v>
      </c>
      <c r="AM347" s="35" t="s">
        <v>94</v>
      </c>
      <c r="AN347" s="35" t="s">
        <v>94</v>
      </c>
      <c r="AO347" s="35" t="s">
        <v>94</v>
      </c>
      <c r="AP347" s="35" t="s">
        <v>94</v>
      </c>
      <c r="AQ347" s="35" t="s">
        <v>94</v>
      </c>
      <c r="AR347" s="35" t="s">
        <v>94</v>
      </c>
      <c r="AS347" s="35" t="s">
        <v>94</v>
      </c>
      <c r="AT347" s="89" t="s">
        <v>1422</v>
      </c>
      <c r="AU347" s="35" t="s">
        <v>1423</v>
      </c>
      <c r="AV347" s="35" t="s">
        <v>1295</v>
      </c>
      <c r="AW347" s="35" t="s">
        <v>1424</v>
      </c>
      <c r="AX347" s="91"/>
    </row>
    <row r="348">
      <c r="A348" s="35">
        <v>345.0</v>
      </c>
      <c r="B348" s="66" t="s">
        <v>1425</v>
      </c>
      <c r="C348" s="81" t="str">
        <f t="shared" si="9"/>
        <v>View</v>
      </c>
      <c r="D348" s="35" t="s">
        <v>1426</v>
      </c>
      <c r="E348" s="70">
        <v>0.0445</v>
      </c>
      <c r="F348" s="84" t="str">
        <f t="shared" si="10"/>
        <v>Single Currency</v>
      </c>
      <c r="G348" s="72">
        <v>0.004</v>
      </c>
      <c r="H348" s="73">
        <v>0.1246</v>
      </c>
      <c r="I348" s="73">
        <v>0.1288</v>
      </c>
      <c r="J348" s="73">
        <v>0.0814</v>
      </c>
      <c r="K348" s="73">
        <v>0.1695</v>
      </c>
      <c r="L348" s="73">
        <v>0.1504</v>
      </c>
      <c r="M348" s="73">
        <v>0.0994</v>
      </c>
      <c r="N348" s="74">
        <v>-0.1442</v>
      </c>
      <c r="O348" s="73">
        <v>0.1504</v>
      </c>
      <c r="P348" s="74">
        <v>0.6</v>
      </c>
      <c r="Q348" s="75">
        <v>239.139174</v>
      </c>
      <c r="R348" s="77">
        <v>1.0</v>
      </c>
      <c r="S348" s="75">
        <v>390.139829</v>
      </c>
      <c r="T348" s="72">
        <v>0.0</v>
      </c>
      <c r="U348" s="72">
        <v>0.0</v>
      </c>
      <c r="V348" s="35" t="s">
        <v>107</v>
      </c>
      <c r="W348" s="35" t="s">
        <v>94</v>
      </c>
      <c r="X348" s="35" t="s">
        <v>94</v>
      </c>
      <c r="Y348" s="72">
        <v>0.0055</v>
      </c>
      <c r="Z348" s="35">
        <v>0.89</v>
      </c>
      <c r="AA348" s="35" t="s">
        <v>1227</v>
      </c>
      <c r="AB348" s="35" t="s">
        <v>1427</v>
      </c>
      <c r="AC348" s="35" t="s">
        <v>94</v>
      </c>
      <c r="AD348" s="78">
        <v>38894.0</v>
      </c>
      <c r="AE348" s="35">
        <v>19.04</v>
      </c>
      <c r="AF348" s="35">
        <v>19.04</v>
      </c>
      <c r="AG348" s="78">
        <v>45383.0</v>
      </c>
      <c r="AH348" s="35" t="s">
        <v>94</v>
      </c>
      <c r="AI348" s="35" t="s">
        <v>176</v>
      </c>
      <c r="AJ348" s="35" t="s">
        <v>92</v>
      </c>
      <c r="AK348" s="35" t="s">
        <v>93</v>
      </c>
      <c r="AL348" s="35">
        <v>4110.0</v>
      </c>
      <c r="AM348" s="35" t="s">
        <v>94</v>
      </c>
      <c r="AN348" s="35" t="s">
        <v>94</v>
      </c>
      <c r="AO348" s="35" t="s">
        <v>94</v>
      </c>
      <c r="AP348" s="35" t="s">
        <v>94</v>
      </c>
      <c r="AQ348" s="35" t="s">
        <v>94</v>
      </c>
      <c r="AR348" s="35" t="s">
        <v>94</v>
      </c>
      <c r="AS348" s="35" t="s">
        <v>94</v>
      </c>
      <c r="AT348" s="89" t="s">
        <v>1428</v>
      </c>
      <c r="AU348" s="35" t="s">
        <v>1423</v>
      </c>
      <c r="AV348" s="35" t="s">
        <v>1295</v>
      </c>
      <c r="AW348" s="35" t="s">
        <v>1424</v>
      </c>
      <c r="AX348" s="91"/>
    </row>
    <row r="349">
      <c r="A349" s="35">
        <v>346.0</v>
      </c>
      <c r="B349" s="66" t="s">
        <v>1429</v>
      </c>
      <c r="C349" s="81" t="str">
        <f t="shared" si="9"/>
        <v>View</v>
      </c>
      <c r="D349" s="35" t="s">
        <v>1430</v>
      </c>
      <c r="E349" s="70">
        <v>-0.7887</v>
      </c>
      <c r="F349" s="84" t="str">
        <f t="shared" si="10"/>
        <v>Single Currency</v>
      </c>
      <c r="G349" s="72">
        <v>0.004</v>
      </c>
      <c r="H349" s="73">
        <v>0.065</v>
      </c>
      <c r="I349" s="73">
        <v>0.0498</v>
      </c>
      <c r="J349" s="73">
        <v>0.0113</v>
      </c>
      <c r="K349" s="73">
        <v>-0.1217</v>
      </c>
      <c r="L349" s="73">
        <v>0.3372</v>
      </c>
      <c r="M349" s="73">
        <v>-0.3019</v>
      </c>
      <c r="N349" s="74">
        <v>-0.9884</v>
      </c>
      <c r="O349" s="73">
        <v>0.3832</v>
      </c>
      <c r="P349" s="74">
        <v>-0.83</v>
      </c>
      <c r="Q349" s="75">
        <v>177.830316</v>
      </c>
      <c r="R349" s="77">
        <v>1.0</v>
      </c>
      <c r="S349" s="75">
        <v>578.365284</v>
      </c>
      <c r="T349" s="72">
        <v>0.0</v>
      </c>
      <c r="U349" s="72">
        <v>0.0</v>
      </c>
      <c r="V349" s="35" t="s">
        <v>107</v>
      </c>
      <c r="W349" s="35" t="s">
        <v>94</v>
      </c>
      <c r="X349" s="35" t="s">
        <v>94</v>
      </c>
      <c r="Y349" s="72">
        <v>0.007</v>
      </c>
      <c r="Z349" s="35">
        <v>1.27</v>
      </c>
      <c r="AA349" s="35" t="s">
        <v>1227</v>
      </c>
      <c r="AB349" s="35" t="s">
        <v>1431</v>
      </c>
      <c r="AC349" s="35" t="s">
        <v>94</v>
      </c>
      <c r="AD349" s="78">
        <v>39126.0</v>
      </c>
      <c r="AE349" s="35">
        <v>18.39</v>
      </c>
      <c r="AF349" s="35">
        <v>18.39</v>
      </c>
      <c r="AG349" s="78" t="s">
        <v>94</v>
      </c>
      <c r="AH349" s="35" t="s">
        <v>94</v>
      </c>
      <c r="AI349" s="35" t="s">
        <v>140</v>
      </c>
      <c r="AJ349" s="35" t="s">
        <v>92</v>
      </c>
      <c r="AK349" s="35" t="s">
        <v>93</v>
      </c>
      <c r="AL349" s="35">
        <v>4110.0</v>
      </c>
      <c r="AM349" s="35" t="s">
        <v>94</v>
      </c>
      <c r="AN349" s="35" t="s">
        <v>94</v>
      </c>
      <c r="AO349" s="35" t="s">
        <v>94</v>
      </c>
      <c r="AP349" s="35" t="s">
        <v>94</v>
      </c>
      <c r="AQ349" s="35" t="s">
        <v>94</v>
      </c>
      <c r="AR349" s="35" t="s">
        <v>94</v>
      </c>
      <c r="AS349" s="35" t="s">
        <v>94</v>
      </c>
      <c r="AT349" s="89" t="s">
        <v>1432</v>
      </c>
      <c r="AU349" s="35" t="s">
        <v>1423</v>
      </c>
      <c r="AV349" s="35" t="s">
        <v>1295</v>
      </c>
      <c r="AW349" s="35" t="s">
        <v>1424</v>
      </c>
      <c r="AX349" s="91"/>
    </row>
    <row r="350">
      <c r="A350" s="35">
        <v>347.0</v>
      </c>
      <c r="B350" s="66" t="s">
        <v>1433</v>
      </c>
      <c r="C350" s="81" t="str">
        <f t="shared" si="9"/>
        <v>View</v>
      </c>
      <c r="D350" s="35" t="s">
        <v>1434</v>
      </c>
      <c r="E350" s="70">
        <v>0.8824</v>
      </c>
      <c r="F350" s="84" t="str">
        <f t="shared" si="10"/>
        <v>Macro Trading</v>
      </c>
      <c r="G350" s="72">
        <v>0.0076</v>
      </c>
      <c r="H350" s="73">
        <v>0.0539</v>
      </c>
      <c r="I350" s="73">
        <v>0.0399</v>
      </c>
      <c r="J350" s="73">
        <v>0.1275</v>
      </c>
      <c r="K350" s="73">
        <v>0.32</v>
      </c>
      <c r="L350" s="73">
        <v>0.0679</v>
      </c>
      <c r="M350" s="73">
        <v>0.3401</v>
      </c>
      <c r="N350" s="74">
        <v>0.5687</v>
      </c>
      <c r="O350" s="73">
        <v>0.0679</v>
      </c>
      <c r="P350" s="74">
        <v>4.94</v>
      </c>
      <c r="Q350" s="75">
        <v>833.821799</v>
      </c>
      <c r="R350" s="77">
        <v>1291.0</v>
      </c>
      <c r="S350" s="75">
        <v>3297.662097</v>
      </c>
      <c r="T350" s="72">
        <v>0.0</v>
      </c>
      <c r="U350" s="72">
        <v>0.1003</v>
      </c>
      <c r="V350" s="35" t="s">
        <v>107</v>
      </c>
      <c r="W350" s="35">
        <v>2.0</v>
      </c>
      <c r="X350" s="35">
        <v>3.0</v>
      </c>
      <c r="Y350" s="72">
        <v>0.0041</v>
      </c>
      <c r="Z350" s="35">
        <v>0.04</v>
      </c>
      <c r="AA350" s="35" t="s">
        <v>207</v>
      </c>
      <c r="AB350" s="35" t="s">
        <v>522</v>
      </c>
      <c r="AC350" s="35">
        <v>22.4</v>
      </c>
      <c r="AD350" s="78">
        <v>34121.0</v>
      </c>
      <c r="AE350" s="35">
        <v>18.51</v>
      </c>
      <c r="AF350" s="35">
        <v>8.17</v>
      </c>
      <c r="AG350" s="78">
        <v>45280.0</v>
      </c>
      <c r="AH350" s="35" t="s">
        <v>94</v>
      </c>
      <c r="AI350" s="35" t="s">
        <v>140</v>
      </c>
      <c r="AJ350" s="35"/>
      <c r="AK350" s="35" t="s">
        <v>93</v>
      </c>
      <c r="AL350" s="35">
        <v>4130.0</v>
      </c>
      <c r="AM350" s="35" t="s">
        <v>94</v>
      </c>
      <c r="AN350" s="35" t="s">
        <v>94</v>
      </c>
      <c r="AO350" s="35" t="s">
        <v>94</v>
      </c>
      <c r="AP350" s="35" t="s">
        <v>94</v>
      </c>
      <c r="AQ350" s="35" t="s">
        <v>94</v>
      </c>
      <c r="AR350" s="35" t="s">
        <v>94</v>
      </c>
      <c r="AS350" s="35" t="s">
        <v>94</v>
      </c>
      <c r="AT350" s="89" t="s">
        <v>1435</v>
      </c>
      <c r="AU350" s="35" t="s">
        <v>1436</v>
      </c>
      <c r="AV350" s="35" t="s">
        <v>1295</v>
      </c>
      <c r="AW350" s="35" t="s">
        <v>1437</v>
      </c>
      <c r="AX350" s="91"/>
    </row>
    <row r="351">
      <c r="A351" s="35">
        <v>348.0</v>
      </c>
      <c r="B351" s="66" t="s">
        <v>1438</v>
      </c>
      <c r="C351" s="81" t="str">
        <f t="shared" si="9"/>
        <v>View</v>
      </c>
      <c r="D351" s="35" t="s">
        <v>1439</v>
      </c>
      <c r="E351" s="70">
        <v>0.0043</v>
      </c>
      <c r="F351" s="84" t="str">
        <f t="shared" si="10"/>
        <v>Macro Trading</v>
      </c>
      <c r="G351" s="72">
        <v>0.0135</v>
      </c>
      <c r="H351" s="73">
        <v>0.0293</v>
      </c>
      <c r="I351" s="73">
        <v>0.0229</v>
      </c>
      <c r="J351" s="73">
        <v>0.03</v>
      </c>
      <c r="K351" s="73">
        <v>0.1276</v>
      </c>
      <c r="L351" s="73">
        <v>0.1353</v>
      </c>
      <c r="M351" s="73">
        <v>0.2982</v>
      </c>
      <c r="N351" s="74">
        <v>0.2891</v>
      </c>
      <c r="O351" s="73">
        <v>0.1353</v>
      </c>
      <c r="P351" s="74">
        <v>2.33</v>
      </c>
      <c r="Q351" s="75">
        <v>284.451151</v>
      </c>
      <c r="R351" s="77">
        <v>5809.0</v>
      </c>
      <c r="S351" s="75">
        <v>514.877928</v>
      </c>
      <c r="T351" s="72">
        <v>0.0</v>
      </c>
      <c r="U351" s="72">
        <v>0.0197</v>
      </c>
      <c r="V351" s="35" t="s">
        <v>107</v>
      </c>
      <c r="W351" s="35">
        <v>45.0</v>
      </c>
      <c r="X351" s="35">
        <v>49.0</v>
      </c>
      <c r="Y351" s="72">
        <v>0.0061</v>
      </c>
      <c r="Z351" s="35">
        <v>-0.17</v>
      </c>
      <c r="AA351" s="35" t="s">
        <v>207</v>
      </c>
      <c r="AB351" s="35" t="s">
        <v>1218</v>
      </c>
      <c r="AC351" s="35" t="s">
        <v>94</v>
      </c>
      <c r="AD351" s="78">
        <v>41884.0</v>
      </c>
      <c r="AE351" s="35">
        <v>11.24</v>
      </c>
      <c r="AF351" s="35">
        <v>1.08</v>
      </c>
      <c r="AG351" s="78">
        <v>45643.0</v>
      </c>
      <c r="AH351" s="35">
        <v>0.1935</v>
      </c>
      <c r="AI351" s="35" t="s">
        <v>140</v>
      </c>
      <c r="AJ351" s="35"/>
      <c r="AK351" s="35" t="s">
        <v>93</v>
      </c>
      <c r="AL351" s="35">
        <v>4130.0</v>
      </c>
      <c r="AM351" s="35" t="s">
        <v>94</v>
      </c>
      <c r="AN351" s="35" t="s">
        <v>94</v>
      </c>
      <c r="AO351" s="35" t="s">
        <v>94</v>
      </c>
      <c r="AP351" s="35" t="s">
        <v>94</v>
      </c>
      <c r="AQ351" s="35" t="s">
        <v>94</v>
      </c>
      <c r="AR351" s="35" t="s">
        <v>94</v>
      </c>
      <c r="AS351" s="35" t="s">
        <v>94</v>
      </c>
      <c r="AT351" s="89" t="s">
        <v>1440</v>
      </c>
      <c r="AU351" s="35" t="s">
        <v>1436</v>
      </c>
      <c r="AV351" s="35" t="s">
        <v>1295</v>
      </c>
      <c r="AW351" s="35" t="s">
        <v>1437</v>
      </c>
      <c r="AX351" s="91"/>
    </row>
    <row r="352">
      <c r="A352" s="35">
        <v>349.0</v>
      </c>
      <c r="B352" s="66" t="s">
        <v>1441</v>
      </c>
      <c r="C352" s="81" t="str">
        <f t="shared" si="9"/>
        <v>View</v>
      </c>
      <c r="D352" s="35" t="s">
        <v>1442</v>
      </c>
      <c r="E352" s="70">
        <v>-0.062</v>
      </c>
      <c r="F352" s="84" t="str">
        <f t="shared" si="10"/>
        <v>Macro Trading</v>
      </c>
      <c r="G352" s="72">
        <v>0.0175</v>
      </c>
      <c r="H352" s="73">
        <v>-0.0072</v>
      </c>
      <c r="I352" s="73">
        <v>-0.0537</v>
      </c>
      <c r="J352" s="73">
        <v>0.0232</v>
      </c>
      <c r="K352" s="73">
        <v>0.1368</v>
      </c>
      <c r="L352" s="73">
        <v>0.1097</v>
      </c>
      <c r="M352" s="73">
        <v>0.5832</v>
      </c>
      <c r="N352" s="74">
        <v>0.7817</v>
      </c>
      <c r="O352" s="73">
        <v>0.1217</v>
      </c>
      <c r="P352" s="74">
        <v>4.87</v>
      </c>
      <c r="Q352" s="75">
        <v>415.988562</v>
      </c>
      <c r="R352" s="77">
        <v>944.0</v>
      </c>
      <c r="S352" s="75">
        <v>1949.710557</v>
      </c>
      <c r="T352" s="72">
        <v>0.0</v>
      </c>
      <c r="U352" s="72">
        <v>0.0158</v>
      </c>
      <c r="V352" s="35" t="s">
        <v>107</v>
      </c>
      <c r="W352" s="35">
        <v>58.0</v>
      </c>
      <c r="X352" s="35">
        <v>43.0</v>
      </c>
      <c r="Y352" s="72">
        <v>0.0058</v>
      </c>
      <c r="Z352" s="35">
        <v>-0.2</v>
      </c>
      <c r="AA352" s="35" t="s">
        <v>207</v>
      </c>
      <c r="AB352" s="35" t="s">
        <v>90</v>
      </c>
      <c r="AC352" s="35">
        <v>16.32</v>
      </c>
      <c r="AD352" s="78">
        <v>41337.0</v>
      </c>
      <c r="AE352" s="35">
        <v>7.92</v>
      </c>
      <c r="AF352" s="35">
        <v>3.88</v>
      </c>
      <c r="AG352" s="78">
        <v>45611.0</v>
      </c>
      <c r="AH352" s="35">
        <v>0.2835</v>
      </c>
      <c r="AI352" s="35" t="s">
        <v>140</v>
      </c>
      <c r="AJ352" s="35"/>
      <c r="AK352" s="35" t="s">
        <v>93</v>
      </c>
      <c r="AL352" s="35">
        <v>4130.0</v>
      </c>
      <c r="AM352" s="35" t="s">
        <v>94</v>
      </c>
      <c r="AN352" s="35" t="s">
        <v>94</v>
      </c>
      <c r="AO352" s="35" t="s">
        <v>94</v>
      </c>
      <c r="AP352" s="35" t="s">
        <v>94</v>
      </c>
      <c r="AQ352" s="35" t="s">
        <v>94</v>
      </c>
      <c r="AR352" s="35" t="s">
        <v>94</v>
      </c>
      <c r="AS352" s="35" t="s">
        <v>94</v>
      </c>
      <c r="AT352" s="89" t="s">
        <v>1443</v>
      </c>
      <c r="AU352" s="35" t="s">
        <v>1436</v>
      </c>
      <c r="AV352" s="35" t="s">
        <v>1295</v>
      </c>
      <c r="AW352" s="35" t="s">
        <v>1437</v>
      </c>
      <c r="AX352" s="91"/>
    </row>
    <row r="353">
      <c r="A353" s="35">
        <v>350.0</v>
      </c>
      <c r="B353" s="66" t="s">
        <v>1444</v>
      </c>
      <c r="C353" s="81" t="str">
        <f t="shared" si="9"/>
        <v>View</v>
      </c>
      <c r="D353" s="35" t="s">
        <v>1445</v>
      </c>
      <c r="E353" s="70">
        <v>1.2332</v>
      </c>
      <c r="F353" s="84" t="str">
        <f t="shared" si="10"/>
        <v>Defined Outcome</v>
      </c>
      <c r="G353" s="72">
        <v>0.0079</v>
      </c>
      <c r="H353" s="73">
        <v>0.0522</v>
      </c>
      <c r="I353" s="73">
        <v>0.0384</v>
      </c>
      <c r="J353" s="73">
        <v>0.0833</v>
      </c>
      <c r="K353" s="73">
        <v>0.4289</v>
      </c>
      <c r="L353" s="73">
        <v>0.1022</v>
      </c>
      <c r="M353" s="73">
        <v>0.6148</v>
      </c>
      <c r="N353" s="74">
        <v>1.1108</v>
      </c>
      <c r="O353" s="73">
        <v>0.1022</v>
      </c>
      <c r="P353" s="74">
        <v>6.12</v>
      </c>
      <c r="Q353" s="75">
        <v>-97.682288</v>
      </c>
      <c r="R353" s="77">
        <v>6.0</v>
      </c>
      <c r="S353" s="75">
        <v>785.169625</v>
      </c>
      <c r="T353" s="72">
        <v>-0.0075</v>
      </c>
      <c r="U353" s="72">
        <v>0.0</v>
      </c>
      <c r="V353" s="35" t="s">
        <v>107</v>
      </c>
      <c r="W353" s="35">
        <v>76.0</v>
      </c>
      <c r="X353" s="35">
        <v>28.0</v>
      </c>
      <c r="Y353" s="72">
        <v>0.0051</v>
      </c>
      <c r="Z353" s="35">
        <v>0.37</v>
      </c>
      <c r="AA353" s="35" t="s">
        <v>1345</v>
      </c>
      <c r="AB353" s="35" t="s">
        <v>90</v>
      </c>
      <c r="AC353" s="35">
        <v>26.82</v>
      </c>
      <c r="AD353" s="78">
        <v>43374.0</v>
      </c>
      <c r="AE353" s="35">
        <v>6.76</v>
      </c>
      <c r="AF353" s="35">
        <v>6.76</v>
      </c>
      <c r="AG353" s="78">
        <v>43788.0</v>
      </c>
      <c r="AH353" s="35" t="s">
        <v>94</v>
      </c>
      <c r="AI353" s="35" t="s">
        <v>140</v>
      </c>
      <c r="AJ353" s="35" t="s">
        <v>134</v>
      </c>
      <c r="AK353" s="35" t="s">
        <v>93</v>
      </c>
      <c r="AL353" s="35">
        <v>4150.0</v>
      </c>
      <c r="AM353" s="35" t="s">
        <v>94</v>
      </c>
      <c r="AN353" s="35" t="s">
        <v>94</v>
      </c>
      <c r="AO353" s="35" t="s">
        <v>94</v>
      </c>
      <c r="AP353" s="35" t="s">
        <v>94</v>
      </c>
      <c r="AQ353" s="35" t="s">
        <v>94</v>
      </c>
      <c r="AR353" s="35" t="s">
        <v>94</v>
      </c>
      <c r="AS353" s="35" t="s">
        <v>94</v>
      </c>
      <c r="AT353" s="89" t="s">
        <v>1446</v>
      </c>
      <c r="AU353" s="35" t="s">
        <v>1447</v>
      </c>
      <c r="AV353" s="35" t="s">
        <v>1295</v>
      </c>
      <c r="AW353" s="35" t="s">
        <v>1448</v>
      </c>
      <c r="AX353" s="91"/>
    </row>
    <row r="354">
      <c r="A354" s="35">
        <v>351.0</v>
      </c>
      <c r="B354" s="66" t="s">
        <v>1449</v>
      </c>
      <c r="C354" s="81" t="str">
        <f t="shared" si="9"/>
        <v>View</v>
      </c>
      <c r="D354" s="35" t="s">
        <v>1450</v>
      </c>
      <c r="E354" s="70">
        <v>1.0893</v>
      </c>
      <c r="F354" s="84" t="str">
        <f t="shared" si="10"/>
        <v>Defined Outcome</v>
      </c>
      <c r="G354" s="72">
        <v>0.0079</v>
      </c>
      <c r="H354" s="73">
        <v>0.044</v>
      </c>
      <c r="I354" s="73">
        <v>0.0295</v>
      </c>
      <c r="J354" s="73">
        <v>0.0944</v>
      </c>
      <c r="K354" s="73">
        <v>0.3697</v>
      </c>
      <c r="L354" s="73">
        <v>0.0903</v>
      </c>
      <c r="M354" s="73">
        <v>0.4387</v>
      </c>
      <c r="N354" s="74">
        <v>0.8283</v>
      </c>
      <c r="O354" s="73">
        <v>0.0903</v>
      </c>
      <c r="P354" s="74">
        <v>4.99</v>
      </c>
      <c r="Q354" s="75">
        <v>10.606059</v>
      </c>
      <c r="R354" s="77">
        <v>6.0</v>
      </c>
      <c r="S354" s="75">
        <v>204.431319</v>
      </c>
      <c r="T354" s="72">
        <v>-0.0075</v>
      </c>
      <c r="U354" s="72">
        <v>0.0</v>
      </c>
      <c r="V354" s="35" t="s">
        <v>107</v>
      </c>
      <c r="W354" s="35">
        <v>56.0</v>
      </c>
      <c r="X354" s="35">
        <v>60.0</v>
      </c>
      <c r="Y354" s="72">
        <v>0.0041</v>
      </c>
      <c r="Z354" s="35">
        <v>0.32</v>
      </c>
      <c r="AA354" s="35" t="s">
        <v>1345</v>
      </c>
      <c r="AB354" s="35" t="s">
        <v>90</v>
      </c>
      <c r="AC354" s="35">
        <v>26.82</v>
      </c>
      <c r="AD354" s="78">
        <v>43467.0</v>
      </c>
      <c r="AE354" s="35">
        <v>6.5</v>
      </c>
      <c r="AF354" s="35">
        <v>6.5</v>
      </c>
      <c r="AG354" s="78" t="s">
        <v>94</v>
      </c>
      <c r="AH354" s="35" t="s">
        <v>94</v>
      </c>
      <c r="AI354" s="35" t="s">
        <v>140</v>
      </c>
      <c r="AJ354" s="35" t="s">
        <v>134</v>
      </c>
      <c r="AK354" s="35" t="s">
        <v>93</v>
      </c>
      <c r="AL354" s="35">
        <v>4150.0</v>
      </c>
      <c r="AM354" s="35" t="s">
        <v>94</v>
      </c>
      <c r="AN354" s="35" t="s">
        <v>94</v>
      </c>
      <c r="AO354" s="35" t="s">
        <v>94</v>
      </c>
      <c r="AP354" s="35" t="s">
        <v>94</v>
      </c>
      <c r="AQ354" s="35" t="s">
        <v>94</v>
      </c>
      <c r="AR354" s="35" t="s">
        <v>94</v>
      </c>
      <c r="AS354" s="35" t="s">
        <v>94</v>
      </c>
      <c r="AT354" s="89" t="s">
        <v>1451</v>
      </c>
      <c r="AU354" s="35" t="s">
        <v>1447</v>
      </c>
      <c r="AV354" s="35" t="s">
        <v>1295</v>
      </c>
      <c r="AW354" s="35" t="s">
        <v>1448</v>
      </c>
      <c r="AX354" s="91"/>
    </row>
    <row r="355">
      <c r="A355" s="35">
        <v>352.0</v>
      </c>
      <c r="B355" s="66" t="s">
        <v>1452</v>
      </c>
      <c r="C355" s="81" t="str">
        <f t="shared" si="9"/>
        <v>View</v>
      </c>
      <c r="D355" s="35" t="s">
        <v>1453</v>
      </c>
      <c r="E355" s="70">
        <v>0.9925</v>
      </c>
      <c r="F355" s="84" t="str">
        <f t="shared" si="10"/>
        <v>Defined Outcome</v>
      </c>
      <c r="G355" s="72">
        <v>0.0079</v>
      </c>
      <c r="H355" s="73">
        <v>0.0681</v>
      </c>
      <c r="I355" s="73">
        <v>0.0459</v>
      </c>
      <c r="J355" s="73">
        <v>0.1416</v>
      </c>
      <c r="K355" s="73">
        <v>0.4957</v>
      </c>
      <c r="L355" s="73">
        <v>0.1502</v>
      </c>
      <c r="M355" s="73">
        <v>0.779</v>
      </c>
      <c r="N355" s="74">
        <v>0.9772</v>
      </c>
      <c r="O355" s="73">
        <v>0.1502</v>
      </c>
      <c r="P355" s="74">
        <v>5.31</v>
      </c>
      <c r="Q355" s="75">
        <v>36.616899</v>
      </c>
      <c r="R355" s="77">
        <v>6.0</v>
      </c>
      <c r="S355" s="75">
        <v>218.102955</v>
      </c>
      <c r="T355" s="72">
        <v>-0.0075</v>
      </c>
      <c r="U355" s="72">
        <v>0.0</v>
      </c>
      <c r="V355" s="35" t="s">
        <v>107</v>
      </c>
      <c r="W355" s="35">
        <v>7.0</v>
      </c>
      <c r="X355" s="35">
        <v>7.0</v>
      </c>
      <c r="Y355" s="72">
        <v>0.0071</v>
      </c>
      <c r="Z355" s="35">
        <v>0.59</v>
      </c>
      <c r="AA355" s="35" t="s">
        <v>1345</v>
      </c>
      <c r="AB355" s="35" t="s">
        <v>90</v>
      </c>
      <c r="AC355" s="35">
        <v>26.82</v>
      </c>
      <c r="AD355" s="78">
        <v>43889.0</v>
      </c>
      <c r="AE355" s="35">
        <v>5.34</v>
      </c>
      <c r="AF355" s="35">
        <v>5.34</v>
      </c>
      <c r="AG355" s="78" t="s">
        <v>94</v>
      </c>
      <c r="AH355" s="35" t="s">
        <v>94</v>
      </c>
      <c r="AI355" s="35" t="s">
        <v>140</v>
      </c>
      <c r="AJ355" s="35" t="s">
        <v>134</v>
      </c>
      <c r="AK355" s="35" t="s">
        <v>93</v>
      </c>
      <c r="AL355" s="35">
        <v>4150.0</v>
      </c>
      <c r="AM355" s="35" t="s">
        <v>94</v>
      </c>
      <c r="AN355" s="35" t="s">
        <v>94</v>
      </c>
      <c r="AO355" s="35" t="s">
        <v>94</v>
      </c>
      <c r="AP355" s="35" t="s">
        <v>94</v>
      </c>
      <c r="AQ355" s="35" t="s">
        <v>94</v>
      </c>
      <c r="AR355" s="35" t="s">
        <v>94</v>
      </c>
      <c r="AS355" s="35" t="s">
        <v>94</v>
      </c>
      <c r="AT355" s="89" t="s">
        <v>1454</v>
      </c>
      <c r="AU355" s="35" t="s">
        <v>1447</v>
      </c>
      <c r="AV355" s="35" t="s">
        <v>1295</v>
      </c>
      <c r="AW355" s="35" t="s">
        <v>1448</v>
      </c>
      <c r="AX355" s="91"/>
    </row>
    <row r="356">
      <c r="A356" s="35">
        <v>353.0</v>
      </c>
      <c r="B356" s="66" t="s">
        <v>1455</v>
      </c>
      <c r="C356" s="81" t="str">
        <f t="shared" si="9"/>
        <v>View</v>
      </c>
      <c r="D356" s="35" t="s">
        <v>1456</v>
      </c>
      <c r="E356" s="70">
        <v>0.6782</v>
      </c>
      <c r="F356" s="84" t="str">
        <f t="shared" si="10"/>
        <v>Defined Outcome</v>
      </c>
      <c r="G356" s="72">
        <v>0.0095</v>
      </c>
      <c r="H356" s="73">
        <v>0.0419</v>
      </c>
      <c r="I356" s="73">
        <v>0.025</v>
      </c>
      <c r="J356" s="73">
        <v>0.1017</v>
      </c>
      <c r="K356" s="73">
        <v>0.3848</v>
      </c>
      <c r="L356" s="73">
        <v>0.1522</v>
      </c>
      <c r="M356" s="73">
        <v>0.5847</v>
      </c>
      <c r="N356" s="74">
        <v>0.712</v>
      </c>
      <c r="O356" s="73">
        <v>0.1522</v>
      </c>
      <c r="P356" s="74">
        <v>3.95</v>
      </c>
      <c r="Q356" s="75">
        <v>-57.68942</v>
      </c>
      <c r="R356" s="77">
        <v>42.0</v>
      </c>
      <c r="S356" s="75">
        <v>393.061998</v>
      </c>
      <c r="T356" s="72">
        <v>0.0</v>
      </c>
      <c r="U356" s="72">
        <v>1.0E-4</v>
      </c>
      <c r="V356" s="35" t="s">
        <v>107</v>
      </c>
      <c r="W356" s="35">
        <v>46.0</v>
      </c>
      <c r="X356" s="35">
        <v>51.0</v>
      </c>
      <c r="Y356" s="72">
        <v>0.0073</v>
      </c>
      <c r="Z356" s="35">
        <v>0.62</v>
      </c>
      <c r="AA356" s="35" t="s">
        <v>1345</v>
      </c>
      <c r="AB356" s="35" t="s">
        <v>90</v>
      </c>
      <c r="AC356" s="35" t="s">
        <v>94</v>
      </c>
      <c r="AD356" s="78">
        <v>42605.0</v>
      </c>
      <c r="AE356" s="35">
        <v>8.86</v>
      </c>
      <c r="AF356" s="35">
        <v>0.34</v>
      </c>
      <c r="AG356" s="78">
        <v>44196.0</v>
      </c>
      <c r="AH356" s="35" t="s">
        <v>94</v>
      </c>
      <c r="AI356" s="35" t="s">
        <v>140</v>
      </c>
      <c r="AJ356" s="35"/>
      <c r="AK356" s="35" t="s">
        <v>93</v>
      </c>
      <c r="AL356" s="35">
        <v>4150.0</v>
      </c>
      <c r="AM356" s="35" t="s">
        <v>94</v>
      </c>
      <c r="AN356" s="35" t="s">
        <v>94</v>
      </c>
      <c r="AO356" s="35" t="s">
        <v>94</v>
      </c>
      <c r="AP356" s="35" t="s">
        <v>94</v>
      </c>
      <c r="AQ356" s="35" t="s">
        <v>94</v>
      </c>
      <c r="AR356" s="35" t="s">
        <v>94</v>
      </c>
      <c r="AS356" s="35" t="s">
        <v>94</v>
      </c>
      <c r="AT356" s="89" t="s">
        <v>1457</v>
      </c>
      <c r="AU356" s="35" t="s">
        <v>1447</v>
      </c>
      <c r="AV356" s="35" t="s">
        <v>1295</v>
      </c>
      <c r="AW356" s="35" t="s">
        <v>1448</v>
      </c>
      <c r="AX356" s="91"/>
    </row>
    <row r="357">
      <c r="A357" s="35">
        <v>354.0</v>
      </c>
      <c r="B357" s="66" t="s">
        <v>1458</v>
      </c>
      <c r="C357" s="81" t="str">
        <f t="shared" si="9"/>
        <v>View</v>
      </c>
      <c r="D357" s="35" t="s">
        <v>1459</v>
      </c>
      <c r="E357" s="70">
        <v>0.5217</v>
      </c>
      <c r="F357" s="84" t="str">
        <f t="shared" si="10"/>
        <v>Commodities Broad Basket</v>
      </c>
      <c r="G357" s="72">
        <v>0.0116</v>
      </c>
      <c r="H357" s="73">
        <v>0.1076</v>
      </c>
      <c r="I357" s="73">
        <v>0.0587</v>
      </c>
      <c r="J357" s="73">
        <v>0.2093</v>
      </c>
      <c r="K357" s="73">
        <v>0.3667</v>
      </c>
      <c r="L357" s="73">
        <v>0.1884</v>
      </c>
      <c r="M357" s="73">
        <v>1.5244</v>
      </c>
      <c r="N357" s="74">
        <v>1.1146</v>
      </c>
      <c r="O357" s="73">
        <v>0.3628</v>
      </c>
      <c r="P357" s="74">
        <v>4.32</v>
      </c>
      <c r="Q357" s="75">
        <v>28.838297</v>
      </c>
      <c r="R357" s="77">
        <v>34.0</v>
      </c>
      <c r="S357" s="75">
        <v>245.224235</v>
      </c>
      <c r="T357" s="72">
        <v>0.0</v>
      </c>
      <c r="U357" s="72">
        <v>0.0</v>
      </c>
      <c r="V357" s="35" t="s">
        <v>107</v>
      </c>
      <c r="W357" s="35">
        <v>5.0</v>
      </c>
      <c r="X357" s="35">
        <v>3.0</v>
      </c>
      <c r="Y357" s="72">
        <v>0.0092</v>
      </c>
      <c r="Z357" s="35">
        <v>0.96</v>
      </c>
      <c r="AA357" s="35" t="s">
        <v>1460</v>
      </c>
      <c r="AB357" s="35" t="s">
        <v>1461</v>
      </c>
      <c r="AC357" s="35">
        <v>33.56</v>
      </c>
      <c r="AD357" s="78">
        <v>40400.0</v>
      </c>
      <c r="AE357" s="35">
        <v>14.9</v>
      </c>
      <c r="AF357" s="35">
        <v>14.9</v>
      </c>
      <c r="AG357" s="78" t="s">
        <v>94</v>
      </c>
      <c r="AH357" s="35" t="s">
        <v>94</v>
      </c>
      <c r="AI357" s="35" t="s">
        <v>140</v>
      </c>
      <c r="AJ357" s="35" t="s">
        <v>92</v>
      </c>
      <c r="AK357" s="35" t="s">
        <v>1462</v>
      </c>
      <c r="AL357" s="35">
        <v>4170.0</v>
      </c>
      <c r="AM357" s="35" t="s">
        <v>94</v>
      </c>
      <c r="AN357" s="35" t="s">
        <v>94</v>
      </c>
      <c r="AO357" s="35" t="s">
        <v>94</v>
      </c>
      <c r="AP357" s="35" t="s">
        <v>94</v>
      </c>
      <c r="AQ357" s="35" t="s">
        <v>94</v>
      </c>
      <c r="AR357" s="35" t="s">
        <v>94</v>
      </c>
      <c r="AS357" s="35" t="s">
        <v>94</v>
      </c>
      <c r="AT357" s="89" t="s">
        <v>1463</v>
      </c>
      <c r="AU357" s="35" t="s">
        <v>1464</v>
      </c>
      <c r="AV357" s="35" t="s">
        <v>1295</v>
      </c>
      <c r="AW357" s="35" t="s">
        <v>1465</v>
      </c>
      <c r="AX357" s="91"/>
    </row>
    <row r="358">
      <c r="A358" s="35">
        <v>355.0</v>
      </c>
      <c r="B358" s="66" t="s">
        <v>1466</v>
      </c>
      <c r="C358" s="81" t="str">
        <f t="shared" si="9"/>
        <v>View</v>
      </c>
      <c r="D358" s="35" t="s">
        <v>1467</v>
      </c>
      <c r="E358" s="70">
        <v>0.0711</v>
      </c>
      <c r="F358" s="84" t="str">
        <f t="shared" si="10"/>
        <v>Commodities Broad Basket</v>
      </c>
      <c r="G358" s="72">
        <v>0.0103</v>
      </c>
      <c r="H358" s="73">
        <v>0.0516</v>
      </c>
      <c r="I358" s="73">
        <v>-0.0033</v>
      </c>
      <c r="J358" s="73">
        <v>0.1273</v>
      </c>
      <c r="K358" s="73">
        <v>0.1856</v>
      </c>
      <c r="L358" s="73">
        <v>0.1956</v>
      </c>
      <c r="M358" s="73">
        <v>1.3955</v>
      </c>
      <c r="N358" s="74">
        <v>0.987</v>
      </c>
      <c r="O358" s="73">
        <v>0.2029</v>
      </c>
      <c r="P358" s="74">
        <v>6.98</v>
      </c>
      <c r="Q358" s="75">
        <v>152.004025</v>
      </c>
      <c r="R358" s="77">
        <v>414.0</v>
      </c>
      <c r="S358" s="75">
        <v>842.896555</v>
      </c>
      <c r="T358" s="72">
        <v>0.0</v>
      </c>
      <c r="U358" s="72">
        <v>0.0201</v>
      </c>
      <c r="V358" s="35" t="s">
        <v>107</v>
      </c>
      <c r="W358" s="35">
        <v>10.0</v>
      </c>
      <c r="X358" s="35">
        <v>7.0</v>
      </c>
      <c r="Y358" s="72">
        <v>0.0085</v>
      </c>
      <c r="Z358" s="35">
        <v>0.95</v>
      </c>
      <c r="AA358" s="35" t="s">
        <v>1460</v>
      </c>
      <c r="AB358" s="35" t="s">
        <v>1218</v>
      </c>
      <c r="AC358" s="35" t="s">
        <v>94</v>
      </c>
      <c r="AD358" s="78">
        <v>41099.0</v>
      </c>
      <c r="AE358" s="35">
        <v>3.5</v>
      </c>
      <c r="AF358" s="35">
        <v>1.08</v>
      </c>
      <c r="AG358" s="78">
        <v>45643.0</v>
      </c>
      <c r="AH358" s="35">
        <v>0.1841</v>
      </c>
      <c r="AI358" s="35" t="s">
        <v>140</v>
      </c>
      <c r="AJ358" s="35"/>
      <c r="AK358" s="35" t="s">
        <v>1462</v>
      </c>
      <c r="AL358" s="35">
        <v>4170.0</v>
      </c>
      <c r="AM358" s="35" t="s">
        <v>94</v>
      </c>
      <c r="AN358" s="35" t="s">
        <v>94</v>
      </c>
      <c r="AO358" s="35" t="s">
        <v>94</v>
      </c>
      <c r="AP358" s="35" t="s">
        <v>94</v>
      </c>
      <c r="AQ358" s="35" t="s">
        <v>94</v>
      </c>
      <c r="AR358" s="35" t="s">
        <v>94</v>
      </c>
      <c r="AS358" s="35" t="s">
        <v>94</v>
      </c>
      <c r="AT358" s="89" t="s">
        <v>1468</v>
      </c>
      <c r="AU358" s="35" t="s">
        <v>1464</v>
      </c>
      <c r="AV358" s="35" t="s">
        <v>1295</v>
      </c>
      <c r="AW358" s="35" t="s">
        <v>1465</v>
      </c>
      <c r="AX358" s="91"/>
    </row>
    <row r="359">
      <c r="A359" s="35">
        <v>356.0</v>
      </c>
      <c r="B359" s="66" t="s">
        <v>1469</v>
      </c>
      <c r="C359" s="81" t="str">
        <f t="shared" si="9"/>
        <v>View</v>
      </c>
      <c r="D359" s="35" t="s">
        <v>1470</v>
      </c>
      <c r="E359" s="70">
        <v>-0.0493</v>
      </c>
      <c r="F359" s="84" t="str">
        <f t="shared" si="10"/>
        <v>Commodities Broad Basket</v>
      </c>
      <c r="G359" s="72">
        <v>0.0067</v>
      </c>
      <c r="H359" s="73">
        <v>0.0698</v>
      </c>
      <c r="I359" s="73">
        <v>0.0265</v>
      </c>
      <c r="J359" s="73">
        <v>0.124</v>
      </c>
      <c r="K359" s="73">
        <v>0.1401</v>
      </c>
      <c r="L359" s="73">
        <v>0.1775</v>
      </c>
      <c r="M359" s="73">
        <v>0.9718</v>
      </c>
      <c r="N359" s="74">
        <v>0.8549</v>
      </c>
      <c r="O359" s="73">
        <v>0.18</v>
      </c>
      <c r="P359" s="74">
        <v>5.47</v>
      </c>
      <c r="Q359" s="75">
        <v>422.515959</v>
      </c>
      <c r="R359" s="77">
        <v>88.0</v>
      </c>
      <c r="S359" s="75">
        <v>2002.657819</v>
      </c>
      <c r="T359" s="72">
        <v>-0.009</v>
      </c>
      <c r="U359" s="72">
        <v>0.0528</v>
      </c>
      <c r="V359" s="35" t="s">
        <v>107</v>
      </c>
      <c r="W359" s="35">
        <v>12.0</v>
      </c>
      <c r="X359" s="35">
        <v>12.0</v>
      </c>
      <c r="Y359" s="72">
        <v>0.0077</v>
      </c>
      <c r="Z359" s="35">
        <v>0.89</v>
      </c>
      <c r="AA359" s="35" t="s">
        <v>1460</v>
      </c>
      <c r="AB359" s="35" t="s">
        <v>1237</v>
      </c>
      <c r="AC359" s="35" t="s">
        <v>94</v>
      </c>
      <c r="AD359" s="78">
        <v>40688.0</v>
      </c>
      <c r="AE359" s="35">
        <v>7.17</v>
      </c>
      <c r="AF359" s="35">
        <v>1.0</v>
      </c>
      <c r="AG359" s="78">
        <v>45645.0</v>
      </c>
      <c r="AH359" s="35">
        <v>0.3482</v>
      </c>
      <c r="AI359" s="35" t="s">
        <v>140</v>
      </c>
      <c r="AJ359" s="35"/>
      <c r="AK359" s="35" t="s">
        <v>1462</v>
      </c>
      <c r="AL359" s="35">
        <v>4170.0</v>
      </c>
      <c r="AM359" s="35" t="s">
        <v>94</v>
      </c>
      <c r="AN359" s="35" t="s">
        <v>94</v>
      </c>
      <c r="AO359" s="35" t="s">
        <v>94</v>
      </c>
      <c r="AP359" s="35" t="s">
        <v>94</v>
      </c>
      <c r="AQ359" s="35" t="s">
        <v>94</v>
      </c>
      <c r="AR359" s="35">
        <v>0.031</v>
      </c>
      <c r="AS359" s="35" t="s">
        <v>94</v>
      </c>
      <c r="AT359" s="89" t="s">
        <v>1471</v>
      </c>
      <c r="AU359" s="35" t="s">
        <v>1464</v>
      </c>
      <c r="AV359" s="35" t="s">
        <v>1295</v>
      </c>
      <c r="AW359" s="35" t="s">
        <v>1465</v>
      </c>
      <c r="AX359" s="91"/>
    </row>
    <row r="360">
      <c r="A360" s="35">
        <v>357.0</v>
      </c>
      <c r="B360" s="66" t="s">
        <v>1472</v>
      </c>
      <c r="C360" s="81" t="str">
        <f t="shared" si="9"/>
        <v>View</v>
      </c>
      <c r="D360" s="35" t="s">
        <v>1473</v>
      </c>
      <c r="E360" s="70">
        <v>-0.0846</v>
      </c>
      <c r="F360" s="84" t="str">
        <f t="shared" si="10"/>
        <v>Commodities Broad Basket</v>
      </c>
      <c r="G360" s="72">
        <v>0.0072</v>
      </c>
      <c r="H360" s="73">
        <v>0.1047</v>
      </c>
      <c r="I360" s="73">
        <v>0.0613</v>
      </c>
      <c r="J360" s="73">
        <v>0.1085</v>
      </c>
      <c r="K360" s="73">
        <v>0.1279</v>
      </c>
      <c r="L360" s="73">
        <v>0.2222</v>
      </c>
      <c r="M360" s="73">
        <v>0.7092</v>
      </c>
      <c r="N360" s="74">
        <v>0.5776</v>
      </c>
      <c r="O360" s="73">
        <v>0.2222</v>
      </c>
      <c r="P360" s="74">
        <v>3.22</v>
      </c>
      <c r="Q360" s="75">
        <v>-9.644049</v>
      </c>
      <c r="R360" s="77">
        <v>232.0</v>
      </c>
      <c r="S360" s="75">
        <v>641.940944</v>
      </c>
      <c r="T360" s="72">
        <v>0.0</v>
      </c>
      <c r="U360" s="72">
        <v>0.036</v>
      </c>
      <c r="V360" s="35" t="s">
        <v>107</v>
      </c>
      <c r="W360" s="35">
        <v>30.0</v>
      </c>
      <c r="X360" s="35">
        <v>17.0</v>
      </c>
      <c r="Y360" s="72">
        <v>0.0089</v>
      </c>
      <c r="Z360" s="35">
        <v>0.86</v>
      </c>
      <c r="AA360" s="35" t="s">
        <v>1460</v>
      </c>
      <c r="AB360" s="35" t="s">
        <v>522</v>
      </c>
      <c r="AC360" s="35">
        <v>20.0</v>
      </c>
      <c r="AD360" s="78">
        <v>40819.0</v>
      </c>
      <c r="AE360" s="35">
        <v>8.75</v>
      </c>
      <c r="AF360" s="35">
        <v>8.25</v>
      </c>
      <c r="AG360" s="78">
        <v>45855.0</v>
      </c>
      <c r="AH360" s="35">
        <v>0.1532</v>
      </c>
      <c r="AI360" s="35" t="s">
        <v>121</v>
      </c>
      <c r="AJ360" s="35"/>
      <c r="AK360" s="35" t="s">
        <v>1462</v>
      </c>
      <c r="AL360" s="35">
        <v>4170.0</v>
      </c>
      <c r="AM360" s="35" t="s">
        <v>94</v>
      </c>
      <c r="AN360" s="35" t="s">
        <v>94</v>
      </c>
      <c r="AO360" s="35" t="s">
        <v>94</v>
      </c>
      <c r="AP360" s="35" t="s">
        <v>94</v>
      </c>
      <c r="AQ360" s="35" t="s">
        <v>94</v>
      </c>
      <c r="AR360" s="35" t="s">
        <v>94</v>
      </c>
      <c r="AS360" s="35" t="s">
        <v>94</v>
      </c>
      <c r="AT360" s="89" t="s">
        <v>1474</v>
      </c>
      <c r="AU360" s="35" t="s">
        <v>1464</v>
      </c>
      <c r="AV360" s="35" t="s">
        <v>1295</v>
      </c>
      <c r="AW360" s="35" t="s">
        <v>1465</v>
      </c>
      <c r="AX360" s="91"/>
    </row>
    <row r="361">
      <c r="A361" s="35">
        <v>358.0</v>
      </c>
      <c r="B361" s="66" t="s">
        <v>1475</v>
      </c>
      <c r="C361" s="81" t="str">
        <f t="shared" si="9"/>
        <v>View</v>
      </c>
      <c r="D361" s="35" t="s">
        <v>1476</v>
      </c>
      <c r="E361" s="70">
        <v>-0.158</v>
      </c>
      <c r="F361" s="84" t="str">
        <f t="shared" si="10"/>
        <v>Commodities Broad Basket</v>
      </c>
      <c r="G361" s="72">
        <v>0.0098</v>
      </c>
      <c r="H361" s="73">
        <v>0.0444</v>
      </c>
      <c r="I361" s="73">
        <v>0.0054</v>
      </c>
      <c r="J361" s="73">
        <v>0.1101</v>
      </c>
      <c r="K361" s="73">
        <v>0.1048</v>
      </c>
      <c r="L361" s="73">
        <v>0.226</v>
      </c>
      <c r="M361" s="73">
        <v>0.9114</v>
      </c>
      <c r="N361" s="74">
        <v>0.7827</v>
      </c>
      <c r="O361" s="73">
        <v>0.2599</v>
      </c>
      <c r="P361" s="74">
        <v>3.56</v>
      </c>
      <c r="Q361" s="75">
        <v>-152.037063</v>
      </c>
      <c r="R361" s="77">
        <v>12.0</v>
      </c>
      <c r="S361" s="75">
        <v>2242.453202</v>
      </c>
      <c r="T361" s="72">
        <v>0.0242</v>
      </c>
      <c r="U361" s="72">
        <v>0.0269</v>
      </c>
      <c r="V361" s="35" t="s">
        <v>107</v>
      </c>
      <c r="W361" s="35">
        <v>28.0</v>
      </c>
      <c r="X361" s="35">
        <v>22.0</v>
      </c>
      <c r="Y361" s="72">
        <v>0.0081</v>
      </c>
      <c r="Z361" s="35">
        <v>0.87</v>
      </c>
      <c r="AA361" s="35" t="s">
        <v>1460</v>
      </c>
      <c r="AB361" s="35" t="s">
        <v>1477</v>
      </c>
      <c r="AC361" s="35" t="s">
        <v>94</v>
      </c>
      <c r="AD361" s="78">
        <v>41569.0</v>
      </c>
      <c r="AE361" s="35">
        <v>11.7</v>
      </c>
      <c r="AF361" s="35">
        <v>11.7</v>
      </c>
      <c r="AG361" s="78">
        <v>45834.0</v>
      </c>
      <c r="AH361" s="35">
        <v>0.1509</v>
      </c>
      <c r="AI361" s="35" t="s">
        <v>91</v>
      </c>
      <c r="AJ361" s="35" t="s">
        <v>365</v>
      </c>
      <c r="AK361" s="35" t="s">
        <v>1462</v>
      </c>
      <c r="AL361" s="35">
        <v>4170.0</v>
      </c>
      <c r="AM361" s="35" t="s">
        <v>94</v>
      </c>
      <c r="AN361" s="35" t="s">
        <v>94</v>
      </c>
      <c r="AO361" s="35" t="s">
        <v>94</v>
      </c>
      <c r="AP361" s="35" t="s">
        <v>94</v>
      </c>
      <c r="AQ361" s="35" t="s">
        <v>94</v>
      </c>
      <c r="AR361" s="35">
        <v>0.0063</v>
      </c>
      <c r="AS361" s="35" t="s">
        <v>94</v>
      </c>
      <c r="AT361" s="89" t="s">
        <v>1478</v>
      </c>
      <c r="AU361" s="35" t="s">
        <v>1464</v>
      </c>
      <c r="AV361" s="35" t="s">
        <v>1295</v>
      </c>
      <c r="AW361" s="35" t="s">
        <v>1465</v>
      </c>
      <c r="AX361" s="91"/>
    </row>
    <row r="362">
      <c r="A362" s="35">
        <v>359.0</v>
      </c>
      <c r="B362" s="66" t="s">
        <v>1479</v>
      </c>
      <c r="C362" s="81" t="str">
        <f t="shared" si="9"/>
        <v>View</v>
      </c>
      <c r="D362" s="35" t="s">
        <v>1480</v>
      </c>
      <c r="E362" s="70">
        <v>-0.3281</v>
      </c>
      <c r="F362" s="84" t="str">
        <f t="shared" si="10"/>
        <v>Commodities Broad Basket</v>
      </c>
      <c r="G362" s="72">
        <v>0.0075</v>
      </c>
      <c r="H362" s="73">
        <v>0.034</v>
      </c>
      <c r="I362" s="73">
        <v>-4.0E-4</v>
      </c>
      <c r="J362" s="73">
        <v>0.0643</v>
      </c>
      <c r="K362" s="73">
        <v>0.0117</v>
      </c>
      <c r="L362" s="73">
        <v>0.2912</v>
      </c>
      <c r="M362" s="73">
        <v>1.094</v>
      </c>
      <c r="N362" s="74">
        <v>0.6873</v>
      </c>
      <c r="O362" s="73">
        <v>0.446</v>
      </c>
      <c r="P362" s="74">
        <v>2.51</v>
      </c>
      <c r="Q362" s="75">
        <v>-32.274004</v>
      </c>
      <c r="R362" s="77">
        <v>22.0</v>
      </c>
      <c r="S362" s="75">
        <v>1003.343998</v>
      </c>
      <c r="T362" s="72">
        <v>0.0</v>
      </c>
      <c r="U362" s="72">
        <v>0.0</v>
      </c>
      <c r="V362" s="35" t="s">
        <v>107</v>
      </c>
      <c r="W362" s="35">
        <v>71.0</v>
      </c>
      <c r="X362" s="35">
        <v>43.0</v>
      </c>
      <c r="Y362" s="72">
        <v>0.0116</v>
      </c>
      <c r="Z362" s="35">
        <v>1.06</v>
      </c>
      <c r="AA362" s="35" t="s">
        <v>1460</v>
      </c>
      <c r="AB362" s="35" t="s">
        <v>1477</v>
      </c>
      <c r="AC362" s="35" t="s">
        <v>94</v>
      </c>
      <c r="AD362" s="78">
        <v>38908.0</v>
      </c>
      <c r="AE362" s="35">
        <v>18.99</v>
      </c>
      <c r="AF362" s="35">
        <v>18.99</v>
      </c>
      <c r="AG362" s="78" t="s">
        <v>94</v>
      </c>
      <c r="AH362" s="35" t="s">
        <v>94</v>
      </c>
      <c r="AI362" s="35" t="s">
        <v>140</v>
      </c>
      <c r="AJ362" s="35" t="s">
        <v>92</v>
      </c>
      <c r="AK362" s="35" t="s">
        <v>1462</v>
      </c>
      <c r="AL362" s="35">
        <v>4170.0</v>
      </c>
      <c r="AM362" s="35" t="s">
        <v>94</v>
      </c>
      <c r="AN362" s="35" t="s">
        <v>94</v>
      </c>
      <c r="AO362" s="35" t="s">
        <v>94</v>
      </c>
      <c r="AP362" s="35" t="s">
        <v>94</v>
      </c>
      <c r="AQ362" s="35" t="s">
        <v>94</v>
      </c>
      <c r="AR362" s="35" t="s">
        <v>94</v>
      </c>
      <c r="AS362" s="35" t="s">
        <v>94</v>
      </c>
      <c r="AT362" s="89" t="s">
        <v>1481</v>
      </c>
      <c r="AU362" s="35" t="s">
        <v>1464</v>
      </c>
      <c r="AV362" s="35" t="s">
        <v>1295</v>
      </c>
      <c r="AW362" s="35" t="s">
        <v>1465</v>
      </c>
      <c r="AX362" s="91"/>
    </row>
    <row r="363">
      <c r="A363" s="35">
        <v>360.0</v>
      </c>
      <c r="B363" s="66" t="s">
        <v>1482</v>
      </c>
      <c r="C363" s="81" t="str">
        <f t="shared" si="9"/>
        <v>View</v>
      </c>
      <c r="D363" s="35" t="s">
        <v>1483</v>
      </c>
      <c r="E363" s="70">
        <v>-0.5982</v>
      </c>
      <c r="F363" s="84" t="str">
        <f t="shared" si="10"/>
        <v>Commodities Broad Basket</v>
      </c>
      <c r="G363" s="72">
        <v>0.0026</v>
      </c>
      <c r="H363" s="73">
        <v>0.0405</v>
      </c>
      <c r="I363" s="73">
        <v>0.002</v>
      </c>
      <c r="J363" s="73">
        <v>0.0967</v>
      </c>
      <c r="K363" s="73">
        <v>-0.0424</v>
      </c>
      <c r="L363" s="73">
        <v>0.2644</v>
      </c>
      <c r="M363" s="73">
        <v>0.6561</v>
      </c>
      <c r="N363" s="74">
        <v>0.5184</v>
      </c>
      <c r="O363" s="73">
        <v>0.2644</v>
      </c>
      <c r="P363" s="74">
        <v>2.51</v>
      </c>
      <c r="Q363" s="75">
        <v>318.606832</v>
      </c>
      <c r="R363" s="77">
        <v>46.0</v>
      </c>
      <c r="S363" s="75">
        <v>1613.969356</v>
      </c>
      <c r="T363" s="72">
        <v>0.0</v>
      </c>
      <c r="U363" s="72">
        <v>0.0317</v>
      </c>
      <c r="V363" s="35" t="s">
        <v>145</v>
      </c>
      <c r="W363" s="35">
        <v>43.0</v>
      </c>
      <c r="X363" s="35">
        <v>73.0</v>
      </c>
      <c r="Y363" s="72">
        <v>0.0084</v>
      </c>
      <c r="Z363" s="35">
        <v>0.99</v>
      </c>
      <c r="AA363" s="35" t="s">
        <v>1460</v>
      </c>
      <c r="AB363" s="35" t="s">
        <v>90</v>
      </c>
      <c r="AC363" s="35" t="s">
        <v>94</v>
      </c>
      <c r="AD363" s="78">
        <v>42824.0</v>
      </c>
      <c r="AE363" s="35">
        <v>6.67</v>
      </c>
      <c r="AF363" s="35">
        <v>1.17</v>
      </c>
      <c r="AG363" s="78">
        <v>45645.0</v>
      </c>
      <c r="AH363" s="35">
        <v>0.6507</v>
      </c>
      <c r="AI363" s="35" t="s">
        <v>140</v>
      </c>
      <c r="AJ363" s="35" t="s">
        <v>92</v>
      </c>
      <c r="AK363" s="35" t="s">
        <v>1462</v>
      </c>
      <c r="AL363" s="35">
        <v>4170.0</v>
      </c>
      <c r="AM363" s="35" t="s">
        <v>94</v>
      </c>
      <c r="AN363" s="35" t="s">
        <v>94</v>
      </c>
      <c r="AO363" s="35" t="s">
        <v>94</v>
      </c>
      <c r="AP363" s="35" t="s">
        <v>94</v>
      </c>
      <c r="AQ363" s="35" t="s">
        <v>94</v>
      </c>
      <c r="AR363" s="35" t="s">
        <v>94</v>
      </c>
      <c r="AS363" s="35" t="s">
        <v>94</v>
      </c>
      <c r="AT363" s="89" t="s">
        <v>1484</v>
      </c>
      <c r="AU363" s="35" t="s">
        <v>1464</v>
      </c>
      <c r="AV363" s="35" t="s">
        <v>1295</v>
      </c>
      <c r="AW363" s="35" t="s">
        <v>1465</v>
      </c>
      <c r="AX363" s="91"/>
    </row>
    <row r="364">
      <c r="A364" s="35">
        <v>361.0</v>
      </c>
      <c r="B364" s="66" t="s">
        <v>1485</v>
      </c>
      <c r="C364" s="81" t="str">
        <f t="shared" si="9"/>
        <v>View</v>
      </c>
      <c r="D364" s="35" t="s">
        <v>1486</v>
      </c>
      <c r="E364" s="70">
        <v>1.334</v>
      </c>
      <c r="F364" s="84" t="str">
        <f t="shared" si="10"/>
        <v>Commodities Focused</v>
      </c>
      <c r="G364" s="72">
        <v>0.001</v>
      </c>
      <c r="H364" s="73">
        <v>0.2783</v>
      </c>
      <c r="I364" s="73">
        <v>0.1979</v>
      </c>
      <c r="J364" s="73">
        <v>0.3731</v>
      </c>
      <c r="K364" s="73">
        <v>0.8897</v>
      </c>
      <c r="L364" s="73">
        <v>0.2163</v>
      </c>
      <c r="M364" s="73">
        <v>0.6877</v>
      </c>
      <c r="N364" s="74">
        <v>0.5572</v>
      </c>
      <c r="O364" s="73">
        <v>0.2163</v>
      </c>
      <c r="P364" s="74">
        <v>3.02</v>
      </c>
      <c r="Q364" s="75">
        <v>3962.974204</v>
      </c>
      <c r="R364" s="77">
        <v>1.0</v>
      </c>
      <c r="S364" s="75">
        <v>16194.19136</v>
      </c>
      <c r="T364" s="72">
        <v>0.0</v>
      </c>
      <c r="U364" s="72">
        <v>0.0</v>
      </c>
      <c r="V364" s="35" t="s">
        <v>107</v>
      </c>
      <c r="W364" s="35">
        <v>9.0</v>
      </c>
      <c r="X364" s="35">
        <v>5.0</v>
      </c>
      <c r="Y364" s="72">
        <v>0.0096</v>
      </c>
      <c r="Z364" s="35">
        <v>0.14</v>
      </c>
      <c r="AA364" s="35" t="s">
        <v>1460</v>
      </c>
      <c r="AB364" s="35" t="s">
        <v>1487</v>
      </c>
      <c r="AC364" s="35" t="s">
        <v>94</v>
      </c>
      <c r="AD364" s="78">
        <v>43276.0</v>
      </c>
      <c r="AE364" s="35">
        <v>7.02</v>
      </c>
      <c r="AF364" s="35">
        <v>7.02</v>
      </c>
      <c r="AG364" s="78" t="s">
        <v>94</v>
      </c>
      <c r="AH364" s="35" t="s">
        <v>94</v>
      </c>
      <c r="AI364" s="35" t="s">
        <v>140</v>
      </c>
      <c r="AJ364" s="35" t="s">
        <v>92</v>
      </c>
      <c r="AK364" s="35" t="s">
        <v>1462</v>
      </c>
      <c r="AL364" s="35">
        <v>4200.0</v>
      </c>
      <c r="AM364" s="35" t="s">
        <v>94</v>
      </c>
      <c r="AN364" s="35" t="s">
        <v>94</v>
      </c>
      <c r="AO364" s="35" t="s">
        <v>94</v>
      </c>
      <c r="AP364" s="35" t="s">
        <v>94</v>
      </c>
      <c r="AQ364" s="35" t="s">
        <v>94</v>
      </c>
      <c r="AR364" s="35" t="s">
        <v>94</v>
      </c>
      <c r="AS364" s="35" t="s">
        <v>94</v>
      </c>
      <c r="AT364" s="89" t="s">
        <v>1488</v>
      </c>
      <c r="AU364" s="35" t="s">
        <v>1489</v>
      </c>
      <c r="AV364" s="35" t="s">
        <v>1295</v>
      </c>
      <c r="AW364" s="35" t="s">
        <v>1490</v>
      </c>
      <c r="AX364" s="91"/>
    </row>
    <row r="365">
      <c r="A365" s="35">
        <v>362.0</v>
      </c>
      <c r="B365" s="66" t="s">
        <v>1491</v>
      </c>
      <c r="C365" s="81" t="str">
        <f t="shared" si="9"/>
        <v>View</v>
      </c>
      <c r="D365" s="35" t="s">
        <v>1492</v>
      </c>
      <c r="E365" s="70">
        <v>1.3267</v>
      </c>
      <c r="F365" s="84" t="str">
        <f t="shared" si="10"/>
        <v>Commodities Focused</v>
      </c>
      <c r="G365" s="72">
        <v>0.0017</v>
      </c>
      <c r="H365" s="73">
        <v>0.2782</v>
      </c>
      <c r="I365" s="73">
        <v>0.1975</v>
      </c>
      <c r="J365" s="73">
        <v>0.3731</v>
      </c>
      <c r="K365" s="73">
        <v>0.8869</v>
      </c>
      <c r="L365" s="73">
        <v>0.2156</v>
      </c>
      <c r="M365" s="73">
        <v>0.6862</v>
      </c>
      <c r="N365" s="74">
        <v>0.5544</v>
      </c>
      <c r="O365" s="73">
        <v>0.2156</v>
      </c>
      <c r="P365" s="74">
        <v>3.03</v>
      </c>
      <c r="Q365" s="75">
        <v>408.610173</v>
      </c>
      <c r="R365" s="77">
        <v>1.0</v>
      </c>
      <c r="S365" s="75">
        <v>5231.523889</v>
      </c>
      <c r="T365" s="72">
        <v>0.0</v>
      </c>
      <c r="U365" s="72">
        <v>0.0</v>
      </c>
      <c r="V365" s="35" t="s">
        <v>107</v>
      </c>
      <c r="W365" s="35">
        <v>11.0</v>
      </c>
      <c r="X365" s="35">
        <v>10.0</v>
      </c>
      <c r="Y365" s="72">
        <v>0.0096</v>
      </c>
      <c r="Z365" s="35">
        <v>0.14</v>
      </c>
      <c r="AA365" s="35" t="s">
        <v>1460</v>
      </c>
      <c r="AB365" s="35" t="s">
        <v>1487</v>
      </c>
      <c r="AC365" s="35" t="s">
        <v>94</v>
      </c>
      <c r="AD365" s="78">
        <v>40065.0</v>
      </c>
      <c r="AE365" s="35">
        <v>15.82</v>
      </c>
      <c r="AF365" s="35">
        <v>15.82</v>
      </c>
      <c r="AG365" s="78" t="s">
        <v>94</v>
      </c>
      <c r="AH365" s="35" t="s">
        <v>94</v>
      </c>
      <c r="AI365" s="35" t="s">
        <v>140</v>
      </c>
      <c r="AJ365" s="35" t="s">
        <v>92</v>
      </c>
      <c r="AK365" s="35" t="s">
        <v>1462</v>
      </c>
      <c r="AL365" s="35">
        <v>4200.0</v>
      </c>
      <c r="AM365" s="35" t="s">
        <v>94</v>
      </c>
      <c r="AN365" s="35" t="s">
        <v>94</v>
      </c>
      <c r="AO365" s="35" t="s">
        <v>94</v>
      </c>
      <c r="AP365" s="35" t="s">
        <v>94</v>
      </c>
      <c r="AQ365" s="35" t="s">
        <v>94</v>
      </c>
      <c r="AR365" s="35" t="s">
        <v>94</v>
      </c>
      <c r="AS365" s="35" t="s">
        <v>94</v>
      </c>
      <c r="AT365" s="89" t="s">
        <v>1493</v>
      </c>
      <c r="AU365" s="35" t="s">
        <v>1489</v>
      </c>
      <c r="AV365" s="35" t="s">
        <v>1295</v>
      </c>
      <c r="AW365" s="35" t="s">
        <v>1490</v>
      </c>
      <c r="AX365" s="91"/>
    </row>
    <row r="366">
      <c r="A366" s="35">
        <v>363.0</v>
      </c>
      <c r="B366" s="66" t="s">
        <v>1494</v>
      </c>
      <c r="C366" s="81" t="str">
        <f t="shared" si="9"/>
        <v>View</v>
      </c>
      <c r="D366" s="35" t="s">
        <v>1495</v>
      </c>
      <c r="E366" s="70">
        <v>1.326</v>
      </c>
      <c r="F366" s="84" t="str">
        <f t="shared" si="10"/>
        <v>Commodities Focused</v>
      </c>
      <c r="G366" s="72">
        <v>0.0018</v>
      </c>
      <c r="H366" s="73">
        <v>0.2782</v>
      </c>
      <c r="I366" s="73">
        <v>0.1972</v>
      </c>
      <c r="J366" s="73">
        <v>0.3718</v>
      </c>
      <c r="K366" s="73">
        <v>0.8857</v>
      </c>
      <c r="L366" s="73">
        <v>0.2163</v>
      </c>
      <c r="M366" s="73">
        <v>0.6836</v>
      </c>
      <c r="N366" s="74">
        <v>0.5524</v>
      </c>
      <c r="O366" s="73">
        <v>0.2163</v>
      </c>
      <c r="P366" s="74">
        <v>3.0</v>
      </c>
      <c r="Q366" s="75">
        <v>401.409235</v>
      </c>
      <c r="R366" s="77">
        <v>1.0</v>
      </c>
      <c r="S366" s="75">
        <v>1594.956477</v>
      </c>
      <c r="T366" s="72">
        <v>0.0</v>
      </c>
      <c r="U366" s="72">
        <v>0.0</v>
      </c>
      <c r="V366" s="35" t="s">
        <v>107</v>
      </c>
      <c r="W366" s="35">
        <v>13.0</v>
      </c>
      <c r="X366" s="35">
        <v>14.0</v>
      </c>
      <c r="Y366" s="72">
        <v>0.0096</v>
      </c>
      <c r="Z366" s="35">
        <v>0.14</v>
      </c>
      <c r="AA366" s="35" t="s">
        <v>1460</v>
      </c>
      <c r="AB366" s="35" t="s">
        <v>1496</v>
      </c>
      <c r="AC366" s="35" t="s">
        <v>94</v>
      </c>
      <c r="AD366" s="78">
        <v>43305.0</v>
      </c>
      <c r="AE366" s="35">
        <v>6.94</v>
      </c>
      <c r="AF366" s="35">
        <v>6.94</v>
      </c>
      <c r="AG366" s="78" t="s">
        <v>94</v>
      </c>
      <c r="AH366" s="35" t="s">
        <v>94</v>
      </c>
      <c r="AI366" s="35" t="s">
        <v>140</v>
      </c>
      <c r="AJ366" s="35" t="s">
        <v>134</v>
      </c>
      <c r="AK366" s="35" t="s">
        <v>1462</v>
      </c>
      <c r="AL366" s="35">
        <v>4200.0</v>
      </c>
      <c r="AM366" s="35" t="s">
        <v>94</v>
      </c>
      <c r="AN366" s="35" t="s">
        <v>94</v>
      </c>
      <c r="AO366" s="35" t="s">
        <v>94</v>
      </c>
      <c r="AP366" s="35" t="s">
        <v>94</v>
      </c>
      <c r="AQ366" s="35" t="s">
        <v>94</v>
      </c>
      <c r="AR366" s="35" t="s">
        <v>94</v>
      </c>
      <c r="AS366" s="35" t="s">
        <v>94</v>
      </c>
      <c r="AT366" s="89" t="s">
        <v>1497</v>
      </c>
      <c r="AU366" s="35" t="s">
        <v>1489</v>
      </c>
      <c r="AV366" s="35" t="s">
        <v>1295</v>
      </c>
      <c r="AW366" s="35" t="s">
        <v>1490</v>
      </c>
      <c r="AX366" s="91"/>
    </row>
    <row r="367">
      <c r="A367" s="35">
        <v>364.0</v>
      </c>
      <c r="B367" s="66" t="s">
        <v>1498</v>
      </c>
      <c r="C367" s="81" t="str">
        <f t="shared" si="9"/>
        <v>View</v>
      </c>
      <c r="D367" s="35" t="s">
        <v>1499</v>
      </c>
      <c r="E367" s="70">
        <v>1.3625</v>
      </c>
      <c r="F367" s="84" t="str">
        <f t="shared" si="10"/>
        <v>Digital Assets</v>
      </c>
      <c r="G367" s="72">
        <v>0.015</v>
      </c>
      <c r="H367" s="73">
        <v>0.2009</v>
      </c>
      <c r="I367" s="73">
        <v>0.1055</v>
      </c>
      <c r="J367" s="73">
        <v>0.7592</v>
      </c>
      <c r="K367" s="73">
        <v>6.0148</v>
      </c>
      <c r="L367" s="73">
        <v>0.8624</v>
      </c>
      <c r="M367" s="73">
        <v>6.7784</v>
      </c>
      <c r="N367" s="74">
        <v>0.6321</v>
      </c>
      <c r="O367" s="73">
        <v>0.8624</v>
      </c>
      <c r="P367" s="74">
        <v>8.15</v>
      </c>
      <c r="Q367" s="75">
        <v>-1769.59324</v>
      </c>
      <c r="R367" s="77">
        <v>1.0</v>
      </c>
      <c r="S367" s="75">
        <v>20541.55513</v>
      </c>
      <c r="T367" s="72">
        <v>0.0</v>
      </c>
      <c r="U367" s="72">
        <v>0.0</v>
      </c>
      <c r="V367" s="35" t="s">
        <v>107</v>
      </c>
      <c r="W367" s="35" t="s">
        <v>94</v>
      </c>
      <c r="X367" s="35" t="s">
        <v>94</v>
      </c>
      <c r="Y367" s="72">
        <v>0.0363</v>
      </c>
      <c r="Z367" s="35">
        <v>2.55</v>
      </c>
      <c r="AA367" s="35" t="s">
        <v>1227</v>
      </c>
      <c r="AB367" s="35" t="s">
        <v>1500</v>
      </c>
      <c r="AC367" s="35" t="s">
        <v>94</v>
      </c>
      <c r="AD367" s="78">
        <v>41542.0</v>
      </c>
      <c r="AE367" s="35">
        <v>11.77</v>
      </c>
      <c r="AF367" s="35">
        <v>11.77</v>
      </c>
      <c r="AG367" s="78">
        <v>43072.0</v>
      </c>
      <c r="AH367" s="35" t="s">
        <v>94</v>
      </c>
      <c r="AI367" s="35" t="s">
        <v>140</v>
      </c>
      <c r="AJ367" s="35" t="s">
        <v>92</v>
      </c>
      <c r="AK367" s="35" t="s">
        <v>1501</v>
      </c>
      <c r="AL367" s="35">
        <v>4210.0</v>
      </c>
      <c r="AM367" s="35" t="s">
        <v>94</v>
      </c>
      <c r="AN367" s="35" t="s">
        <v>94</v>
      </c>
      <c r="AO367" s="35" t="s">
        <v>94</v>
      </c>
      <c r="AP367" s="35" t="s">
        <v>94</v>
      </c>
      <c r="AQ367" s="35" t="s">
        <v>94</v>
      </c>
      <c r="AR367" s="35" t="s">
        <v>94</v>
      </c>
      <c r="AS367" s="35" t="s">
        <v>94</v>
      </c>
      <c r="AT367" s="89" t="s">
        <v>1502</v>
      </c>
      <c r="AU367" s="35" t="s">
        <v>1503</v>
      </c>
      <c r="AV367" s="35" t="s">
        <v>1295</v>
      </c>
      <c r="AW367" s="35" t="s">
        <v>1504</v>
      </c>
      <c r="AX367" s="91"/>
    </row>
    <row r="368">
      <c r="A368" s="35">
        <v>365.0</v>
      </c>
      <c r="B368" s="66" t="s">
        <v>1505</v>
      </c>
      <c r="C368" s="81" t="str">
        <f t="shared" si="9"/>
        <v>View</v>
      </c>
      <c r="D368" s="35" t="s">
        <v>1506</v>
      </c>
      <c r="E368" s="70">
        <v>0.8476</v>
      </c>
      <c r="F368" s="84" t="str">
        <f t="shared" si="10"/>
        <v>Digital Assets</v>
      </c>
      <c r="G368" s="72">
        <v>0.0073</v>
      </c>
      <c r="H368" s="73">
        <v>0.2978</v>
      </c>
      <c r="I368" s="73">
        <v>0.1711</v>
      </c>
      <c r="J368" s="73">
        <v>0.7011</v>
      </c>
      <c r="K368" s="73">
        <v>1.7349</v>
      </c>
      <c r="L368" s="73">
        <v>0.7325</v>
      </c>
      <c r="M368" s="73">
        <v>2.0348</v>
      </c>
      <c r="N368" s="74">
        <v>0.4763</v>
      </c>
      <c r="O368" s="73">
        <v>0.7325</v>
      </c>
      <c r="P368" s="74">
        <v>3.0</v>
      </c>
      <c r="Q368" s="75">
        <v>46.899379</v>
      </c>
      <c r="R368" s="77">
        <v>54.0</v>
      </c>
      <c r="S368" s="75">
        <v>1110.315299</v>
      </c>
      <c r="T368" s="72">
        <v>0.0104</v>
      </c>
      <c r="U368" s="72">
        <v>0.0462</v>
      </c>
      <c r="V368" s="35" t="s">
        <v>107</v>
      </c>
      <c r="W368" s="35">
        <v>23.0</v>
      </c>
      <c r="X368" s="35">
        <v>38.0</v>
      </c>
      <c r="Y368" s="72">
        <v>0.0252</v>
      </c>
      <c r="Z368" s="35">
        <v>2.05</v>
      </c>
      <c r="AA368" s="35" t="s">
        <v>809</v>
      </c>
      <c r="AB368" s="35" t="s">
        <v>522</v>
      </c>
      <c r="AC368" s="35">
        <v>28.41</v>
      </c>
      <c r="AD368" s="78">
        <v>43117.0</v>
      </c>
      <c r="AE368" s="35">
        <v>7.46</v>
      </c>
      <c r="AF368" s="35">
        <v>4.34</v>
      </c>
      <c r="AG368" s="78">
        <v>45656.0</v>
      </c>
      <c r="AH368" s="35">
        <v>2.5903</v>
      </c>
      <c r="AI368" s="35" t="s">
        <v>140</v>
      </c>
      <c r="AJ368" s="35" t="s">
        <v>92</v>
      </c>
      <c r="AK368" s="35" t="s">
        <v>1501</v>
      </c>
      <c r="AL368" s="35">
        <v>4210.0</v>
      </c>
      <c r="AM368" s="35" t="s">
        <v>94</v>
      </c>
      <c r="AN368" s="35" t="s">
        <v>94</v>
      </c>
      <c r="AO368" s="35" t="s">
        <v>94</v>
      </c>
      <c r="AP368" s="35" t="s">
        <v>94</v>
      </c>
      <c r="AQ368" s="35" t="s">
        <v>94</v>
      </c>
      <c r="AR368" s="35" t="s">
        <v>94</v>
      </c>
      <c r="AS368" s="35" t="s">
        <v>94</v>
      </c>
      <c r="AT368" s="89" t="s">
        <v>1507</v>
      </c>
      <c r="AU368" s="35" t="s">
        <v>1503</v>
      </c>
      <c r="AV368" s="35" t="s">
        <v>1295</v>
      </c>
      <c r="AW368" s="35" t="s">
        <v>1504</v>
      </c>
      <c r="AX368" s="91"/>
    </row>
    <row r="369">
      <c r="A369" s="35">
        <v>366.0</v>
      </c>
      <c r="B369" s="66" t="s">
        <v>1508</v>
      </c>
      <c r="C369" s="81" t="str">
        <f t="shared" si="9"/>
        <v>View</v>
      </c>
      <c r="D369" s="35" t="s">
        <v>1509</v>
      </c>
      <c r="E369" s="70">
        <v>0.4852</v>
      </c>
      <c r="F369" s="84" t="str">
        <f t="shared" si="10"/>
        <v>Digital Assets</v>
      </c>
      <c r="G369" s="72">
        <v>0.025</v>
      </c>
      <c r="H369" s="73">
        <v>0.0343</v>
      </c>
      <c r="I369" s="73">
        <v>0.0451</v>
      </c>
      <c r="J369" s="73">
        <v>0.0936</v>
      </c>
      <c r="K369" s="73">
        <v>2.0389</v>
      </c>
      <c r="L369" s="73">
        <v>0.8985</v>
      </c>
      <c r="M369" s="73">
        <v>2.2631</v>
      </c>
      <c r="N369" s="74">
        <v>0.2342</v>
      </c>
      <c r="O369" s="73">
        <v>0.934</v>
      </c>
      <c r="P369" s="74">
        <v>2.65</v>
      </c>
      <c r="Q369" s="75">
        <v>-371.0059</v>
      </c>
      <c r="R369" s="77">
        <v>1.0</v>
      </c>
      <c r="S369" s="75">
        <v>3971.039697</v>
      </c>
      <c r="T369" s="72">
        <v>0.0</v>
      </c>
      <c r="U369" s="72">
        <v>0.0</v>
      </c>
      <c r="V369" s="35" t="s">
        <v>107</v>
      </c>
      <c r="W369" s="35">
        <v>78.0</v>
      </c>
      <c r="X369" s="35">
        <v>63.0</v>
      </c>
      <c r="Y369" s="72">
        <v>0.0492</v>
      </c>
      <c r="Z369" s="35">
        <v>3.81</v>
      </c>
      <c r="AA369" s="35" t="s">
        <v>207</v>
      </c>
      <c r="AB369" s="35" t="s">
        <v>1510</v>
      </c>
      <c r="AC369" s="35" t="s">
        <v>94</v>
      </c>
      <c r="AD369" s="78">
        <v>43083.0</v>
      </c>
      <c r="AE369" s="35">
        <v>7.55</v>
      </c>
      <c r="AF369" s="35">
        <v>7.55</v>
      </c>
      <c r="AG369" s="78" t="s">
        <v>94</v>
      </c>
      <c r="AH369" s="35" t="s">
        <v>94</v>
      </c>
      <c r="AI369" s="35" t="s">
        <v>1511</v>
      </c>
      <c r="AJ369" s="35" t="s">
        <v>92</v>
      </c>
      <c r="AK369" s="35" t="s">
        <v>1501</v>
      </c>
      <c r="AL369" s="35">
        <v>4210.0</v>
      </c>
      <c r="AM369" s="35" t="s">
        <v>94</v>
      </c>
      <c r="AN369" s="35" t="s">
        <v>94</v>
      </c>
      <c r="AO369" s="35" t="s">
        <v>94</v>
      </c>
      <c r="AP369" s="35" t="s">
        <v>94</v>
      </c>
      <c r="AQ369" s="35" t="s">
        <v>94</v>
      </c>
      <c r="AR369" s="35" t="s">
        <v>94</v>
      </c>
      <c r="AS369" s="35" t="s">
        <v>94</v>
      </c>
      <c r="AT369" s="89" t="s">
        <v>1512</v>
      </c>
      <c r="AU369" s="35" t="s">
        <v>1503</v>
      </c>
      <c r="AV369" s="35" t="s">
        <v>1295</v>
      </c>
      <c r="AW369" s="35" t="s">
        <v>1504</v>
      </c>
      <c r="AX369" s="91"/>
    </row>
    <row r="370">
      <c r="A370" s="35">
        <v>367.0</v>
      </c>
      <c r="B370" s="66"/>
      <c r="C370" s="67"/>
      <c r="D370" s="69" t="s">
        <v>1513</v>
      </c>
      <c r="E370" s="70"/>
      <c r="F370" s="71"/>
      <c r="G370" s="72"/>
      <c r="H370" s="73"/>
      <c r="I370" s="73"/>
      <c r="J370" s="73"/>
      <c r="K370" s="73"/>
      <c r="L370" s="73"/>
      <c r="M370" s="73"/>
      <c r="N370" s="74"/>
      <c r="O370" s="73"/>
      <c r="P370" s="74"/>
      <c r="Q370" s="75"/>
      <c r="R370" s="77"/>
      <c r="S370" s="75"/>
      <c r="T370" s="72"/>
      <c r="U370" s="72"/>
      <c r="V370" s="35" t="s">
        <v>80</v>
      </c>
      <c r="W370" s="35"/>
      <c r="X370" s="35"/>
      <c r="Y370" s="72"/>
      <c r="Z370" s="35"/>
      <c r="AA370" s="35"/>
      <c r="AB370" s="35"/>
      <c r="AC370" s="35"/>
      <c r="AD370" s="78"/>
      <c r="AE370" s="35"/>
      <c r="AF370" s="35"/>
      <c r="AG370" s="78"/>
      <c r="AH370" s="35"/>
      <c r="AI370" s="35"/>
      <c r="AJ370" s="35"/>
      <c r="AK370" s="35"/>
      <c r="AL370" s="35">
        <v>4999.0</v>
      </c>
      <c r="AM370" s="35"/>
      <c r="AN370" s="35"/>
      <c r="AO370" s="35"/>
      <c r="AP370" s="35"/>
      <c r="AQ370" s="35"/>
      <c r="AR370" s="35"/>
      <c r="AS370" s="35"/>
      <c r="AT370" s="79"/>
      <c r="AU370" s="35"/>
      <c r="AV370" s="35"/>
      <c r="AW370" s="35"/>
      <c r="AX370" s="91"/>
    </row>
    <row r="371">
      <c r="A371" s="35">
        <v>368.0</v>
      </c>
      <c r="B371" s="66" t="s">
        <v>1514</v>
      </c>
      <c r="C371" s="81" t="str">
        <f t="shared" ref="C371:C514" si="11">HYPERLINK("https://vizwealth.com/v/" &amp; B371 &amp; "%2C%20" &amp; AK371 &amp; "/2015/t/cy_3!25?show=&amp;align=true", "View")</f>
        <v>View</v>
      </c>
      <c r="D371" s="35" t="s">
        <v>1515</v>
      </c>
      <c r="E371" s="70">
        <v>1.638</v>
      </c>
      <c r="F371" s="84" t="str">
        <f t="shared" ref="F371:F514" si="12">hyperlink("https://vizwealth.com/category/" &amp; AU371 &amp; "?q=&amp;c=&amp;u=public&amp;ft[]=etf&amp;aum=200&amp;yro=5&amp;req=sharpe_ratio.desc.42.0.&amp;esg=false",AW371)</f>
        <v>Ultrashort Bond</v>
      </c>
      <c r="G371" s="72">
        <v>0.0015</v>
      </c>
      <c r="H371" s="73">
        <v>0.0295</v>
      </c>
      <c r="I371" s="73">
        <v>0.0252</v>
      </c>
      <c r="J371" s="73">
        <v>0.0535</v>
      </c>
      <c r="K371" s="73">
        <v>0.181</v>
      </c>
      <c r="L371" s="73">
        <v>0.0079</v>
      </c>
      <c r="M371" s="73">
        <v>0.1929</v>
      </c>
      <c r="N371" s="74">
        <v>0.7672</v>
      </c>
      <c r="O371" s="73">
        <v>0.0079</v>
      </c>
      <c r="P371" s="74">
        <v>24.25</v>
      </c>
      <c r="Q371" s="75">
        <v>1965.842062</v>
      </c>
      <c r="R371" s="77">
        <v>633.0</v>
      </c>
      <c r="S371" s="75">
        <v>12028.20811</v>
      </c>
      <c r="T371" s="72">
        <v>0.0456</v>
      </c>
      <c r="U371" s="72">
        <v>0.0504</v>
      </c>
      <c r="V371" s="35" t="s">
        <v>107</v>
      </c>
      <c r="W371" s="35">
        <v>29.0</v>
      </c>
      <c r="X371" s="35">
        <v>16.0</v>
      </c>
      <c r="Y371" s="72">
        <v>5.0E-4</v>
      </c>
      <c r="Z371" s="35">
        <v>0.05</v>
      </c>
      <c r="AA371" s="35" t="s">
        <v>1227</v>
      </c>
      <c r="AB371" s="35" t="s">
        <v>1218</v>
      </c>
      <c r="AC371" s="35" t="s">
        <v>94</v>
      </c>
      <c r="AD371" s="78">
        <v>43195.0</v>
      </c>
      <c r="AE371" s="35">
        <v>7.24</v>
      </c>
      <c r="AF371" s="35">
        <v>0.56</v>
      </c>
      <c r="AG371" s="78">
        <v>45870.0</v>
      </c>
      <c r="AH371" s="35">
        <v>0.1987</v>
      </c>
      <c r="AI371" s="35" t="s">
        <v>176</v>
      </c>
      <c r="AJ371" s="35" t="s">
        <v>92</v>
      </c>
      <c r="AK371" s="35" t="s">
        <v>1516</v>
      </c>
      <c r="AL371" s="35">
        <v>5000.0</v>
      </c>
      <c r="AM371" s="35" t="s">
        <v>94</v>
      </c>
      <c r="AN371" s="35" t="s">
        <v>94</v>
      </c>
      <c r="AO371" s="35">
        <v>0.29</v>
      </c>
      <c r="AP371" s="35">
        <v>6.0</v>
      </c>
      <c r="AQ371" s="35">
        <v>0.0497</v>
      </c>
      <c r="AR371" s="35">
        <v>0.0432</v>
      </c>
      <c r="AS371" s="35" t="s">
        <v>94</v>
      </c>
      <c r="AT371" s="89" t="s">
        <v>1517</v>
      </c>
      <c r="AU371" s="35" t="s">
        <v>1518</v>
      </c>
      <c r="AV371" s="35" t="s">
        <v>1519</v>
      </c>
      <c r="AW371" s="35" t="s">
        <v>1520</v>
      </c>
      <c r="AX371" s="91"/>
    </row>
    <row r="372">
      <c r="A372" s="35">
        <v>369.0</v>
      </c>
      <c r="B372" s="66" t="s">
        <v>1521</v>
      </c>
      <c r="C372" s="81" t="str">
        <f t="shared" si="11"/>
        <v>View</v>
      </c>
      <c r="D372" s="35" t="s">
        <v>1522</v>
      </c>
      <c r="E372" s="70">
        <v>1.5818</v>
      </c>
      <c r="F372" s="84" t="str">
        <f t="shared" si="12"/>
        <v>Ultrashort Bond</v>
      </c>
      <c r="G372" s="72">
        <v>0.0044</v>
      </c>
      <c r="H372" s="73">
        <v>0.0299</v>
      </c>
      <c r="I372" s="73">
        <v>0.0253</v>
      </c>
      <c r="J372" s="73">
        <v>0.0543</v>
      </c>
      <c r="K372" s="73">
        <v>0.1968</v>
      </c>
      <c r="L372" s="73">
        <v>0.0075</v>
      </c>
      <c r="M372" s="73">
        <v>0.2262</v>
      </c>
      <c r="N372" s="74">
        <v>1.1318</v>
      </c>
      <c r="O372" s="73">
        <v>0.0266</v>
      </c>
      <c r="P372" s="74">
        <v>8.47</v>
      </c>
      <c r="Q372" s="75">
        <v>441.454129</v>
      </c>
      <c r="R372" s="77">
        <v>1199.0</v>
      </c>
      <c r="S372" s="75">
        <v>7945.213081</v>
      </c>
      <c r="T372" s="72">
        <v>0.0474</v>
      </c>
      <c r="U372" s="72">
        <v>0.0542</v>
      </c>
      <c r="V372" s="35" t="s">
        <v>107</v>
      </c>
      <c r="W372" s="35">
        <v>23.0</v>
      </c>
      <c r="X372" s="35">
        <v>9.0</v>
      </c>
      <c r="Y372" s="72">
        <v>4.0E-4</v>
      </c>
      <c r="Z372" s="35">
        <v>0.06</v>
      </c>
      <c r="AA372" s="35" t="s">
        <v>1227</v>
      </c>
      <c r="AB372" s="35" t="s">
        <v>1218</v>
      </c>
      <c r="AC372" s="35" t="s">
        <v>94</v>
      </c>
      <c r="AD372" s="78">
        <v>40662.0</v>
      </c>
      <c r="AE372" s="35">
        <v>14.18</v>
      </c>
      <c r="AF372" s="35">
        <v>7.07</v>
      </c>
      <c r="AG372" s="78">
        <v>45869.0</v>
      </c>
      <c r="AH372" s="35">
        <v>0.0405</v>
      </c>
      <c r="AI372" s="35" t="s">
        <v>1228</v>
      </c>
      <c r="AJ372" s="35"/>
      <c r="AK372" s="35" t="s">
        <v>1516</v>
      </c>
      <c r="AL372" s="35">
        <v>5000.0</v>
      </c>
      <c r="AM372" s="35" t="s">
        <v>94</v>
      </c>
      <c r="AN372" s="35" t="s">
        <v>94</v>
      </c>
      <c r="AO372" s="35">
        <v>0.36</v>
      </c>
      <c r="AP372" s="35">
        <v>8.0</v>
      </c>
      <c r="AQ372" s="35">
        <v>0.0544</v>
      </c>
      <c r="AR372" s="35">
        <v>0.0544</v>
      </c>
      <c r="AS372" s="35" t="s">
        <v>94</v>
      </c>
      <c r="AT372" s="89" t="s">
        <v>1523</v>
      </c>
      <c r="AU372" s="35" t="s">
        <v>1518</v>
      </c>
      <c r="AV372" s="35" t="s">
        <v>1519</v>
      </c>
      <c r="AW372" s="35" t="s">
        <v>1520</v>
      </c>
      <c r="AX372" s="91"/>
    </row>
    <row r="373">
      <c r="A373" s="35">
        <v>370.0</v>
      </c>
      <c r="B373" s="66" t="s">
        <v>1524</v>
      </c>
      <c r="C373" s="81" t="str">
        <f t="shared" si="11"/>
        <v>View</v>
      </c>
      <c r="D373" s="35" t="s">
        <v>1525</v>
      </c>
      <c r="E373" s="70">
        <v>1.5765</v>
      </c>
      <c r="F373" s="84" t="str">
        <f t="shared" si="12"/>
        <v>Ultrashort Bond</v>
      </c>
      <c r="G373" s="72">
        <v>0.0061</v>
      </c>
      <c r="H373" s="73">
        <v>0.0424</v>
      </c>
      <c r="I373" s="73">
        <v>0.0338</v>
      </c>
      <c r="J373" s="73">
        <v>0.0736</v>
      </c>
      <c r="K373" s="73">
        <v>0.2446</v>
      </c>
      <c r="L373" s="73">
        <v>0.0368</v>
      </c>
      <c r="M373" s="73">
        <v>0.2682</v>
      </c>
      <c r="N373" s="74">
        <v>0.9781</v>
      </c>
      <c r="O373" s="73">
        <v>0.0436</v>
      </c>
      <c r="P373" s="74">
        <v>6.12</v>
      </c>
      <c r="Q373" s="75">
        <v>66.322923</v>
      </c>
      <c r="R373" s="77">
        <v>161.0</v>
      </c>
      <c r="S373" s="75">
        <v>379.467991</v>
      </c>
      <c r="T373" s="72">
        <v>0.0621</v>
      </c>
      <c r="U373" s="72">
        <v>0.0626</v>
      </c>
      <c r="V373" s="35" t="s">
        <v>107</v>
      </c>
      <c r="W373" s="35">
        <v>1.0</v>
      </c>
      <c r="X373" s="35">
        <v>3.0</v>
      </c>
      <c r="Y373" s="72">
        <v>7.0E-4</v>
      </c>
      <c r="Z373" s="35">
        <v>0.14</v>
      </c>
      <c r="AA373" s="35" t="s">
        <v>1227</v>
      </c>
      <c r="AB373" s="35" t="s">
        <v>1526</v>
      </c>
      <c r="AC373" s="35" t="s">
        <v>94</v>
      </c>
      <c r="AD373" s="78">
        <v>40535.0</v>
      </c>
      <c r="AE373" s="35">
        <v>14.53</v>
      </c>
      <c r="AF373" s="35">
        <v>0.79</v>
      </c>
      <c r="AG373" s="78">
        <v>45869.0</v>
      </c>
      <c r="AH373" s="35">
        <v>0.0495</v>
      </c>
      <c r="AI373" s="35" t="s">
        <v>1228</v>
      </c>
      <c r="AJ373" s="35"/>
      <c r="AK373" s="35" t="s">
        <v>1516</v>
      </c>
      <c r="AL373" s="35">
        <v>5000.0</v>
      </c>
      <c r="AM373" s="35" t="s">
        <v>94</v>
      </c>
      <c r="AN373" s="35" t="s">
        <v>94</v>
      </c>
      <c r="AO373" s="35">
        <v>1.0</v>
      </c>
      <c r="AP373" s="35">
        <v>11.0</v>
      </c>
      <c r="AQ373" s="35">
        <v>0.0656</v>
      </c>
      <c r="AR373" s="35">
        <v>0.0636</v>
      </c>
      <c r="AS373" s="35" t="s">
        <v>94</v>
      </c>
      <c r="AT373" s="89" t="s">
        <v>1527</v>
      </c>
      <c r="AU373" s="35" t="s">
        <v>1518</v>
      </c>
      <c r="AV373" s="35" t="s">
        <v>1519</v>
      </c>
      <c r="AW373" s="35" t="s">
        <v>1520</v>
      </c>
      <c r="AX373" s="91"/>
    </row>
    <row r="374">
      <c r="A374" s="35">
        <v>371.0</v>
      </c>
      <c r="B374" s="66" t="s">
        <v>1528</v>
      </c>
      <c r="C374" s="81" t="str">
        <f t="shared" si="11"/>
        <v>View</v>
      </c>
      <c r="D374" s="35" t="s">
        <v>1529</v>
      </c>
      <c r="E374" s="70">
        <v>1.3879</v>
      </c>
      <c r="F374" s="84" t="str">
        <f t="shared" si="12"/>
        <v>Ultrashort Bond</v>
      </c>
      <c r="G374" s="72">
        <v>0.0032</v>
      </c>
      <c r="H374" s="73">
        <v>0.0272</v>
      </c>
      <c r="I374" s="73">
        <v>0.0232</v>
      </c>
      <c r="J374" s="73">
        <v>0.0521</v>
      </c>
      <c r="K374" s="73">
        <v>0.172</v>
      </c>
      <c r="L374" s="73">
        <v>0.0073</v>
      </c>
      <c r="M374" s="73">
        <v>0.1727</v>
      </c>
      <c r="N374" s="74">
        <v>0.3955</v>
      </c>
      <c r="O374" s="73">
        <v>0.0092</v>
      </c>
      <c r="P374" s="74">
        <v>18.78</v>
      </c>
      <c r="Q374" s="75">
        <v>132.913091</v>
      </c>
      <c r="R374" s="77">
        <v>234.0</v>
      </c>
      <c r="S374" s="75">
        <v>1230.637622</v>
      </c>
      <c r="T374" s="72">
        <v>0.0467</v>
      </c>
      <c r="U374" s="72">
        <v>0.0488</v>
      </c>
      <c r="V374" s="35" t="s">
        <v>107</v>
      </c>
      <c r="W374" s="35">
        <v>42.0</v>
      </c>
      <c r="X374" s="35">
        <v>27.0</v>
      </c>
      <c r="Y374" s="72">
        <v>4.0E-4</v>
      </c>
      <c r="Z374" s="35">
        <v>0.06</v>
      </c>
      <c r="AA374" s="35" t="s">
        <v>1227</v>
      </c>
      <c r="AB374" s="35" t="s">
        <v>1218</v>
      </c>
      <c r="AC374" s="35" t="s">
        <v>94</v>
      </c>
      <c r="AD374" s="78">
        <v>43437.0</v>
      </c>
      <c r="AE374" s="35">
        <v>10.18</v>
      </c>
      <c r="AF374" s="35">
        <v>9.37</v>
      </c>
      <c r="AG374" s="78">
        <v>45869.0</v>
      </c>
      <c r="AH374" s="35">
        <v>0.0358</v>
      </c>
      <c r="AI374" s="35" t="s">
        <v>1228</v>
      </c>
      <c r="AJ374" s="35"/>
      <c r="AK374" s="35" t="s">
        <v>1516</v>
      </c>
      <c r="AL374" s="35">
        <v>5000.0</v>
      </c>
      <c r="AM374" s="35" t="s">
        <v>94</v>
      </c>
      <c r="AN374" s="35" t="s">
        <v>94</v>
      </c>
      <c r="AO374" s="35">
        <v>0.5283</v>
      </c>
      <c r="AP374" s="35">
        <v>10.0</v>
      </c>
      <c r="AQ374" s="35">
        <v>0.0499</v>
      </c>
      <c r="AR374" s="35">
        <v>0.041</v>
      </c>
      <c r="AS374" s="35" t="s">
        <v>94</v>
      </c>
      <c r="AT374" s="89" t="s">
        <v>1530</v>
      </c>
      <c r="AU374" s="35" t="s">
        <v>1518</v>
      </c>
      <c r="AV374" s="35" t="s">
        <v>1519</v>
      </c>
      <c r="AW374" s="35" t="s">
        <v>1520</v>
      </c>
      <c r="AX374" s="91"/>
    </row>
    <row r="375">
      <c r="A375" s="35">
        <v>372.0</v>
      </c>
      <c r="B375" s="66" t="s">
        <v>1531</v>
      </c>
      <c r="C375" s="81" t="str">
        <f t="shared" si="11"/>
        <v>View</v>
      </c>
      <c r="D375" s="35" t="s">
        <v>1532</v>
      </c>
      <c r="E375" s="70">
        <v>1.3013</v>
      </c>
      <c r="F375" s="84" t="str">
        <f t="shared" si="12"/>
        <v>Ultrashort Bond</v>
      </c>
      <c r="G375" s="72">
        <v>0.003</v>
      </c>
      <c r="H375" s="73">
        <v>0.0291</v>
      </c>
      <c r="I375" s="73">
        <v>0.0247</v>
      </c>
      <c r="J375" s="73">
        <v>0.0549</v>
      </c>
      <c r="K375" s="73">
        <v>0.2</v>
      </c>
      <c r="L375" s="73">
        <v>0.014</v>
      </c>
      <c r="M375" s="73">
        <v>0.2239</v>
      </c>
      <c r="N375" s="74">
        <v>0.9103</v>
      </c>
      <c r="O375" s="73">
        <v>0.0228</v>
      </c>
      <c r="P375" s="74">
        <v>9.8</v>
      </c>
      <c r="Q375" s="75">
        <v>-41.265862</v>
      </c>
      <c r="R375" s="77">
        <v>341.0</v>
      </c>
      <c r="S375" s="75">
        <v>1221.880967</v>
      </c>
      <c r="T375" s="72">
        <v>0.0507</v>
      </c>
      <c r="U375" s="72">
        <v>0.0544</v>
      </c>
      <c r="V375" s="35" t="s">
        <v>107</v>
      </c>
      <c r="W375" s="35">
        <v>22.0</v>
      </c>
      <c r="X375" s="35">
        <v>9.0</v>
      </c>
      <c r="Y375" s="72">
        <v>9.0E-4</v>
      </c>
      <c r="Z375" s="35">
        <v>0.05</v>
      </c>
      <c r="AA375" s="35" t="s">
        <v>1227</v>
      </c>
      <c r="AB375" s="35" t="s">
        <v>1218</v>
      </c>
      <c r="AC375" s="35" t="s">
        <v>94</v>
      </c>
      <c r="AD375" s="78">
        <v>42635.0</v>
      </c>
      <c r="AE375" s="35">
        <v>8.78</v>
      </c>
      <c r="AF375" s="35">
        <v>1.82</v>
      </c>
      <c r="AG375" s="78">
        <v>45859.0</v>
      </c>
      <c r="AH375" s="35">
        <v>0.1061</v>
      </c>
      <c r="AI375" s="35" t="s">
        <v>176</v>
      </c>
      <c r="AJ375" s="35" t="s">
        <v>365</v>
      </c>
      <c r="AK375" s="35" t="s">
        <v>1516</v>
      </c>
      <c r="AL375" s="35">
        <v>5000.0</v>
      </c>
      <c r="AM375" s="35" t="s">
        <v>94</v>
      </c>
      <c r="AN375" s="35" t="s">
        <v>94</v>
      </c>
      <c r="AO375" s="35">
        <v>0.23216</v>
      </c>
      <c r="AP375" s="35">
        <v>7.0</v>
      </c>
      <c r="AQ375" s="35">
        <v>0.0536264</v>
      </c>
      <c r="AR375" s="35">
        <v>0.0548</v>
      </c>
      <c r="AS375" s="35" t="s">
        <v>94</v>
      </c>
      <c r="AT375" s="89" t="s">
        <v>1533</v>
      </c>
      <c r="AU375" s="35" t="s">
        <v>1518</v>
      </c>
      <c r="AV375" s="35" t="s">
        <v>1519</v>
      </c>
      <c r="AW375" s="35" t="s">
        <v>1520</v>
      </c>
      <c r="AX375" s="91"/>
    </row>
    <row r="376">
      <c r="A376" s="35">
        <v>373.0</v>
      </c>
      <c r="B376" s="66" t="s">
        <v>1534</v>
      </c>
      <c r="C376" s="81" t="str">
        <f t="shared" si="11"/>
        <v>View</v>
      </c>
      <c r="D376" s="35" t="s">
        <v>1535</v>
      </c>
      <c r="E376" s="70">
        <v>1.1446</v>
      </c>
      <c r="F376" s="84" t="str">
        <f t="shared" si="12"/>
        <v>Ultrashort Bond</v>
      </c>
      <c r="G376" s="72">
        <v>0.0014</v>
      </c>
      <c r="H376" s="73">
        <v>0.029</v>
      </c>
      <c r="I376" s="73">
        <v>0.0254</v>
      </c>
      <c r="J376" s="73">
        <v>0.0571</v>
      </c>
      <c r="K376" s="73">
        <v>0.2146</v>
      </c>
      <c r="L376" s="73">
        <v>0.0261</v>
      </c>
      <c r="M376" s="73">
        <v>0.2145</v>
      </c>
      <c r="N376" s="74">
        <v>0.5857</v>
      </c>
      <c r="O376" s="73">
        <v>0.0306</v>
      </c>
      <c r="P376" s="74">
        <v>6.99</v>
      </c>
      <c r="Q376" s="75">
        <v>431.189256</v>
      </c>
      <c r="R376" s="77">
        <v>377.0</v>
      </c>
      <c r="S376" s="75">
        <v>2514.084708</v>
      </c>
      <c r="T376" s="72">
        <v>0.0496</v>
      </c>
      <c r="U376" s="72">
        <v>0.0528</v>
      </c>
      <c r="V376" s="35" t="s">
        <v>107</v>
      </c>
      <c r="W376" s="35">
        <v>12.0</v>
      </c>
      <c r="X376" s="35">
        <v>7.0</v>
      </c>
      <c r="Y376" s="72">
        <v>0.0015</v>
      </c>
      <c r="Z376" s="35">
        <v>0.04</v>
      </c>
      <c r="AA376" s="35" t="s">
        <v>1227</v>
      </c>
      <c r="AB376" s="35" t="s">
        <v>1536</v>
      </c>
      <c r="AC376" s="35" t="s">
        <v>94</v>
      </c>
      <c r="AD376" s="78">
        <v>40658.0</v>
      </c>
      <c r="AE376" s="35">
        <v>12.84</v>
      </c>
      <c r="AF376" s="35">
        <v>12.84</v>
      </c>
      <c r="AG376" s="78">
        <v>45870.0</v>
      </c>
      <c r="AH376" s="35">
        <v>0.1075</v>
      </c>
      <c r="AI376" s="35" t="s">
        <v>176</v>
      </c>
      <c r="AJ376" s="35" t="s">
        <v>92</v>
      </c>
      <c r="AK376" s="35" t="s">
        <v>1516</v>
      </c>
      <c r="AL376" s="35">
        <v>5000.0</v>
      </c>
      <c r="AM376" s="35" t="s">
        <v>94</v>
      </c>
      <c r="AN376" s="35" t="s">
        <v>94</v>
      </c>
      <c r="AO376" s="35">
        <v>-0.09375</v>
      </c>
      <c r="AP376" s="35">
        <v>8.0</v>
      </c>
      <c r="AQ376" s="35">
        <v>0.0523223</v>
      </c>
      <c r="AR376" s="35" t="s">
        <v>94</v>
      </c>
      <c r="AS376" s="35" t="s">
        <v>94</v>
      </c>
      <c r="AT376" s="89" t="s">
        <v>1537</v>
      </c>
      <c r="AU376" s="35" t="s">
        <v>1518</v>
      </c>
      <c r="AV376" s="35" t="s">
        <v>1519</v>
      </c>
      <c r="AW376" s="35" t="s">
        <v>1520</v>
      </c>
      <c r="AX376" s="91"/>
    </row>
    <row r="377">
      <c r="A377" s="35">
        <v>374.0</v>
      </c>
      <c r="B377" s="66" t="s">
        <v>1516</v>
      </c>
      <c r="C377" s="81" t="str">
        <f t="shared" si="11"/>
        <v>View</v>
      </c>
      <c r="D377" s="35" t="s">
        <v>1538</v>
      </c>
      <c r="E377" s="70">
        <v>-0.6316</v>
      </c>
      <c r="F377" s="84" t="str">
        <f t="shared" si="12"/>
        <v>Ultrashort Bond</v>
      </c>
      <c r="G377" s="72">
        <v>0.0015</v>
      </c>
      <c r="H377" s="73">
        <v>0.0246</v>
      </c>
      <c r="I377" s="73">
        <v>0.0209</v>
      </c>
      <c r="J377" s="73">
        <v>0.0459</v>
      </c>
      <c r="K377" s="73">
        <v>0.1434</v>
      </c>
      <c r="L377" s="73">
        <v>0.0026</v>
      </c>
      <c r="M377" s="73">
        <v>0.1409</v>
      </c>
      <c r="N377" s="74">
        <v>-0.3301</v>
      </c>
      <c r="O377" s="73">
        <v>0.0045</v>
      </c>
      <c r="P377" s="74">
        <v>31.06</v>
      </c>
      <c r="Q377" s="75">
        <v>1369.994368</v>
      </c>
      <c r="R377" s="77">
        <v>61.0</v>
      </c>
      <c r="S377" s="75">
        <v>20733.2705</v>
      </c>
      <c r="T377" s="72">
        <v>0.0411</v>
      </c>
      <c r="U377" s="72">
        <v>0.0446</v>
      </c>
      <c r="V377" s="35" t="s">
        <v>145</v>
      </c>
      <c r="W377" s="35">
        <v>87.0</v>
      </c>
      <c r="X377" s="35">
        <v>85.0</v>
      </c>
      <c r="Y377" s="72">
        <v>2.0E-4</v>
      </c>
      <c r="Z377" s="35">
        <v>0.04</v>
      </c>
      <c r="AA377" s="35" t="s">
        <v>1227</v>
      </c>
      <c r="AB377" s="35" t="s">
        <v>1539</v>
      </c>
      <c r="AC377" s="35" t="s">
        <v>94</v>
      </c>
      <c r="AD377" s="78">
        <v>39087.0</v>
      </c>
      <c r="AE377" s="35">
        <v>14.01</v>
      </c>
      <c r="AF377" s="35">
        <v>4.01</v>
      </c>
      <c r="AG377" s="78">
        <v>45870.0</v>
      </c>
      <c r="AH377" s="35">
        <v>0.3847</v>
      </c>
      <c r="AI377" s="35" t="s">
        <v>176</v>
      </c>
      <c r="AJ377" s="35" t="s">
        <v>365</v>
      </c>
      <c r="AK377" s="35" t="s">
        <v>1516</v>
      </c>
      <c r="AL377" s="35">
        <v>5000.0</v>
      </c>
      <c r="AM377" s="35" t="s">
        <v>94</v>
      </c>
      <c r="AN377" s="35" t="s">
        <v>94</v>
      </c>
      <c r="AO377" s="35">
        <v>0.25839</v>
      </c>
      <c r="AP377" s="35">
        <v>4.0</v>
      </c>
      <c r="AQ377" s="35">
        <v>0.0427</v>
      </c>
      <c r="AR377" s="35">
        <v>0.0317</v>
      </c>
      <c r="AS377" s="35" t="s">
        <v>94</v>
      </c>
      <c r="AT377" s="89" t="s">
        <v>1540</v>
      </c>
      <c r="AU377" s="35" t="s">
        <v>1518</v>
      </c>
      <c r="AV377" s="35" t="s">
        <v>1519</v>
      </c>
      <c r="AW377" s="35" t="s">
        <v>1520</v>
      </c>
      <c r="AX377" s="91"/>
    </row>
    <row r="378">
      <c r="A378" s="35">
        <v>375.0</v>
      </c>
      <c r="B378" s="66" t="s">
        <v>1541</v>
      </c>
      <c r="C378" s="81" t="str">
        <f t="shared" si="11"/>
        <v>View</v>
      </c>
      <c r="D378" s="35" t="s">
        <v>1542</v>
      </c>
      <c r="E378" s="70">
        <v>1.4104</v>
      </c>
      <c r="F378" s="84" t="str">
        <f t="shared" si="12"/>
        <v>Short-Term Bond</v>
      </c>
      <c r="G378" s="72">
        <v>0.0053</v>
      </c>
      <c r="H378" s="73">
        <v>0.0458</v>
      </c>
      <c r="I378" s="73">
        <v>0.0374</v>
      </c>
      <c r="J378" s="73">
        <v>0.0796</v>
      </c>
      <c r="K378" s="73">
        <v>0.238</v>
      </c>
      <c r="L378" s="73">
        <v>0.0487</v>
      </c>
      <c r="M378" s="73">
        <v>0.2963</v>
      </c>
      <c r="N378" s="74">
        <v>1.1878</v>
      </c>
      <c r="O378" s="73">
        <v>0.0487</v>
      </c>
      <c r="P378" s="74">
        <v>6.01</v>
      </c>
      <c r="Q378" s="75">
        <v>546.09576</v>
      </c>
      <c r="R378" s="77">
        <v>512.0</v>
      </c>
      <c r="S378" s="75">
        <v>4305.149413</v>
      </c>
      <c r="T378" s="72">
        <v>0.0593</v>
      </c>
      <c r="U378" s="72">
        <v>0.0602</v>
      </c>
      <c r="V378" s="35" t="s">
        <v>107</v>
      </c>
      <c r="W378" s="35">
        <v>1.0</v>
      </c>
      <c r="X378" s="35">
        <v>1.0</v>
      </c>
      <c r="Y378" s="72">
        <v>0.001</v>
      </c>
      <c r="Z378" s="35">
        <v>0.2</v>
      </c>
      <c r="AA378" s="35" t="s">
        <v>1227</v>
      </c>
      <c r="AB378" s="35" t="s">
        <v>1218</v>
      </c>
      <c r="AC378" s="35" t="s">
        <v>94</v>
      </c>
      <c r="AD378" s="78">
        <v>42556.0</v>
      </c>
      <c r="AE378" s="35">
        <v>8.99</v>
      </c>
      <c r="AF378" s="35">
        <v>8.99</v>
      </c>
      <c r="AG378" s="78">
        <v>45868.0</v>
      </c>
      <c r="AH378" s="35">
        <v>0.053</v>
      </c>
      <c r="AI378" s="35" t="s">
        <v>176</v>
      </c>
      <c r="AJ378" s="35"/>
      <c r="AK378" s="35" t="s">
        <v>1543</v>
      </c>
      <c r="AL378" s="35">
        <v>5010.0</v>
      </c>
      <c r="AM378" s="35" t="s">
        <v>94</v>
      </c>
      <c r="AN378" s="35" t="s">
        <v>94</v>
      </c>
      <c r="AO378" s="35">
        <v>1.28948</v>
      </c>
      <c r="AP378" s="35">
        <v>12.0</v>
      </c>
      <c r="AQ378" s="35" t="s">
        <v>94</v>
      </c>
      <c r="AR378" s="35">
        <v>0.0586</v>
      </c>
      <c r="AS378" s="35" t="s">
        <v>94</v>
      </c>
      <c r="AT378" s="89" t="s">
        <v>1544</v>
      </c>
      <c r="AU378" s="35" t="s">
        <v>1545</v>
      </c>
      <c r="AV378" s="35" t="s">
        <v>1519</v>
      </c>
      <c r="AW378" s="35" t="s">
        <v>1546</v>
      </c>
      <c r="AX378" s="91"/>
    </row>
    <row r="379">
      <c r="A379" s="35">
        <v>376.0</v>
      </c>
      <c r="B379" s="66" t="s">
        <v>1547</v>
      </c>
      <c r="C379" s="81" t="str">
        <f t="shared" si="11"/>
        <v>View</v>
      </c>
      <c r="D379" s="35" t="s">
        <v>1548</v>
      </c>
      <c r="E379" s="70">
        <v>0.7059</v>
      </c>
      <c r="F379" s="84" t="str">
        <f t="shared" si="12"/>
        <v>Short-Term Bond</v>
      </c>
      <c r="G379" s="72">
        <v>0.0025</v>
      </c>
      <c r="H379" s="73">
        <v>0.0361</v>
      </c>
      <c r="I379" s="73">
        <v>0.0306</v>
      </c>
      <c r="J379" s="73">
        <v>0.0557</v>
      </c>
      <c r="K379" s="73">
        <v>0.1838</v>
      </c>
      <c r="L379" s="73">
        <v>0.0116</v>
      </c>
      <c r="M379" s="73">
        <v>0.1867</v>
      </c>
      <c r="N379" s="74">
        <v>0.4041</v>
      </c>
      <c r="O379" s="73">
        <v>0.0132</v>
      </c>
      <c r="P379" s="74">
        <v>13.96</v>
      </c>
      <c r="Q379" s="75">
        <v>267.550742</v>
      </c>
      <c r="R379" s="77">
        <v>1310.0</v>
      </c>
      <c r="S379" s="75">
        <v>3454.455195</v>
      </c>
      <c r="T379" s="72">
        <v>0.0446</v>
      </c>
      <c r="U379" s="72">
        <v>0.0473</v>
      </c>
      <c r="V379" s="35" t="s">
        <v>107</v>
      </c>
      <c r="W379" s="35">
        <v>39.0</v>
      </c>
      <c r="X379" s="35">
        <v>7.0</v>
      </c>
      <c r="Y379" s="72">
        <v>0.001</v>
      </c>
      <c r="Z379" s="35">
        <v>0.15</v>
      </c>
      <c r="AA379" s="35" t="s">
        <v>1227</v>
      </c>
      <c r="AB379" s="35" t="s">
        <v>1237</v>
      </c>
      <c r="AC379" s="35" t="s">
        <v>94</v>
      </c>
      <c r="AD379" s="78">
        <v>41542.0</v>
      </c>
      <c r="AE379" s="35">
        <v>4.71</v>
      </c>
      <c r="AF379" s="35">
        <v>0.23</v>
      </c>
      <c r="AG379" s="78">
        <v>45870.0</v>
      </c>
      <c r="AH379" s="35">
        <v>0.1815</v>
      </c>
      <c r="AI379" s="35" t="s">
        <v>176</v>
      </c>
      <c r="AJ379" s="35" t="s">
        <v>134</v>
      </c>
      <c r="AK379" s="35" t="s">
        <v>1543</v>
      </c>
      <c r="AL379" s="35">
        <v>5010.0</v>
      </c>
      <c r="AM379" s="35" t="s">
        <v>94</v>
      </c>
      <c r="AN379" s="35" t="s">
        <v>94</v>
      </c>
      <c r="AO379" s="35">
        <v>1.95839</v>
      </c>
      <c r="AP379" s="35">
        <v>8.0</v>
      </c>
      <c r="AQ379" s="35">
        <v>0.0451</v>
      </c>
      <c r="AR379" s="35">
        <v>0.0344</v>
      </c>
      <c r="AS379" s="35" t="s">
        <v>94</v>
      </c>
      <c r="AT379" s="89" t="s">
        <v>1549</v>
      </c>
      <c r="AU379" s="35" t="s">
        <v>1545</v>
      </c>
      <c r="AV379" s="35" t="s">
        <v>1519</v>
      </c>
      <c r="AW379" s="35" t="s">
        <v>1546</v>
      </c>
      <c r="AX379" s="91"/>
    </row>
    <row r="380">
      <c r="A380" s="35">
        <v>377.0</v>
      </c>
      <c r="B380" s="66" t="s">
        <v>1550</v>
      </c>
      <c r="C380" s="81" t="str">
        <f t="shared" si="11"/>
        <v>View</v>
      </c>
      <c r="D380" s="35" t="s">
        <v>1551</v>
      </c>
      <c r="E380" s="70">
        <v>0.5932</v>
      </c>
      <c r="F380" s="84" t="str">
        <f t="shared" si="12"/>
        <v>Short-Term Bond</v>
      </c>
      <c r="G380" s="72">
        <v>0.0094</v>
      </c>
      <c r="H380" s="73">
        <v>0.0291</v>
      </c>
      <c r="I380" s="73">
        <v>0.0246</v>
      </c>
      <c r="J380" s="73">
        <v>0.049</v>
      </c>
      <c r="K380" s="73">
        <v>0.1862</v>
      </c>
      <c r="L380" s="73">
        <v>0.0279</v>
      </c>
      <c r="M380" s="73">
        <v>0.2642</v>
      </c>
      <c r="N380" s="74">
        <v>0.9504</v>
      </c>
      <c r="O380" s="73">
        <v>0.0279</v>
      </c>
      <c r="P380" s="74">
        <v>9.41</v>
      </c>
      <c r="Q380" s="75">
        <v>-48.623388</v>
      </c>
      <c r="R380" s="77">
        <v>501.0</v>
      </c>
      <c r="S380" s="75">
        <v>286.000201</v>
      </c>
      <c r="T380" s="72">
        <v>0.0</v>
      </c>
      <c r="U380" s="72">
        <v>0.05</v>
      </c>
      <c r="V380" s="35" t="s">
        <v>107</v>
      </c>
      <c r="W380" s="35">
        <v>83.0</v>
      </c>
      <c r="X380" s="35">
        <v>6.0</v>
      </c>
      <c r="Y380" s="72">
        <v>9.0E-4</v>
      </c>
      <c r="Z380" s="35">
        <v>0.17</v>
      </c>
      <c r="AA380" s="35" t="s">
        <v>1227</v>
      </c>
      <c r="AB380" s="35" t="s">
        <v>1539</v>
      </c>
      <c r="AC380" s="35" t="s">
        <v>94</v>
      </c>
      <c r="AD380" s="78">
        <v>42814.0</v>
      </c>
      <c r="AE380" s="35">
        <v>8.29</v>
      </c>
      <c r="AF380" s="35">
        <v>2.0</v>
      </c>
      <c r="AG380" s="78">
        <v>45868.0</v>
      </c>
      <c r="AH380" s="35">
        <v>0.0387</v>
      </c>
      <c r="AI380" s="35" t="s">
        <v>176</v>
      </c>
      <c r="AJ380" s="35"/>
      <c r="AK380" s="35" t="s">
        <v>1543</v>
      </c>
      <c r="AL380" s="35">
        <v>5010.0</v>
      </c>
      <c r="AM380" s="35" t="s">
        <v>94</v>
      </c>
      <c r="AN380" s="35" t="s">
        <v>94</v>
      </c>
      <c r="AO380" s="35" t="s">
        <v>94</v>
      </c>
      <c r="AP380" s="35" t="s">
        <v>94</v>
      </c>
      <c r="AQ380" s="35" t="s">
        <v>94</v>
      </c>
      <c r="AR380" s="35">
        <v>0.0448</v>
      </c>
      <c r="AS380" s="35" t="s">
        <v>94</v>
      </c>
      <c r="AT380" s="89" t="s">
        <v>1552</v>
      </c>
      <c r="AU380" s="35" t="s">
        <v>1545</v>
      </c>
      <c r="AV380" s="35" t="s">
        <v>1519</v>
      </c>
      <c r="AW380" s="35" t="s">
        <v>1546</v>
      </c>
      <c r="AX380" s="91"/>
    </row>
    <row r="381">
      <c r="A381" s="35">
        <v>378.0</v>
      </c>
      <c r="B381" s="66" t="s">
        <v>1553</v>
      </c>
      <c r="C381" s="81" t="str">
        <f t="shared" si="11"/>
        <v>View</v>
      </c>
      <c r="D381" s="35" t="s">
        <v>1554</v>
      </c>
      <c r="E381" s="70">
        <v>0.5521</v>
      </c>
      <c r="F381" s="84" t="str">
        <f t="shared" si="12"/>
        <v>Short-Term Bond</v>
      </c>
      <c r="G381" s="72">
        <v>0.0074</v>
      </c>
      <c r="H381" s="73">
        <v>0.0486</v>
      </c>
      <c r="I381" s="73">
        <v>0.0405</v>
      </c>
      <c r="J381" s="73">
        <v>0.0838</v>
      </c>
      <c r="K381" s="73">
        <v>0.2124</v>
      </c>
      <c r="L381" s="73">
        <v>0.0799</v>
      </c>
      <c r="M381" s="73">
        <v>0.2822</v>
      </c>
      <c r="N381" s="74">
        <v>0.6598</v>
      </c>
      <c r="O381" s="73">
        <v>0.0799</v>
      </c>
      <c r="P381" s="74">
        <v>3.49</v>
      </c>
      <c r="Q381" s="75">
        <v>-39.310155</v>
      </c>
      <c r="R381" s="77">
        <v>431.0</v>
      </c>
      <c r="S381" s="75">
        <v>1701.590859</v>
      </c>
      <c r="T381" s="72">
        <v>0.05</v>
      </c>
      <c r="U381" s="72">
        <v>0.0503</v>
      </c>
      <c r="V381" s="35" t="s">
        <v>107</v>
      </c>
      <c r="W381" s="35">
        <v>1.0</v>
      </c>
      <c r="X381" s="35">
        <v>3.0</v>
      </c>
      <c r="Y381" s="72">
        <v>0.0014</v>
      </c>
      <c r="Z381" s="35">
        <v>0.3</v>
      </c>
      <c r="AA381" s="35" t="s">
        <v>1227</v>
      </c>
      <c r="AB381" s="35" t="s">
        <v>1218</v>
      </c>
      <c r="AC381" s="35" t="s">
        <v>94</v>
      </c>
      <c r="AD381" s="78">
        <v>33644.0</v>
      </c>
      <c r="AE381" s="35">
        <v>16.42</v>
      </c>
      <c r="AF381" s="35">
        <v>16.42</v>
      </c>
      <c r="AG381" s="78">
        <v>45832.0</v>
      </c>
      <c r="AH381" s="35">
        <v>0.14</v>
      </c>
      <c r="AI381" s="35" t="s">
        <v>91</v>
      </c>
      <c r="AJ381" s="35"/>
      <c r="AK381" s="35" t="s">
        <v>1543</v>
      </c>
      <c r="AL381" s="35">
        <v>5010.0</v>
      </c>
      <c r="AM381" s="35" t="s">
        <v>94</v>
      </c>
      <c r="AN381" s="35" t="s">
        <v>94</v>
      </c>
      <c r="AO381" s="35">
        <v>2.46</v>
      </c>
      <c r="AP381" s="35">
        <v>12.0</v>
      </c>
      <c r="AQ381" s="35" t="s">
        <v>94</v>
      </c>
      <c r="AR381" s="35">
        <v>0.0544</v>
      </c>
      <c r="AS381" s="35" t="s">
        <v>94</v>
      </c>
      <c r="AT381" s="89" t="s">
        <v>1555</v>
      </c>
      <c r="AU381" s="35" t="s">
        <v>1545</v>
      </c>
      <c r="AV381" s="35" t="s">
        <v>1519</v>
      </c>
      <c r="AW381" s="35" t="s">
        <v>1546</v>
      </c>
      <c r="AX381" s="91"/>
    </row>
    <row r="382">
      <c r="A382" s="35">
        <v>379.0</v>
      </c>
      <c r="B382" s="66" t="s">
        <v>1556</v>
      </c>
      <c r="C382" s="81" t="str">
        <f t="shared" si="11"/>
        <v>View</v>
      </c>
      <c r="D382" s="35" t="s">
        <v>1557</v>
      </c>
      <c r="E382" s="70">
        <v>0.4175</v>
      </c>
      <c r="F382" s="84" t="str">
        <f t="shared" si="12"/>
        <v>Short-Term Bond</v>
      </c>
      <c r="G382" s="72">
        <v>0.0035</v>
      </c>
      <c r="H382" s="73">
        <v>0.0384</v>
      </c>
      <c r="I382" s="73">
        <v>0.0323</v>
      </c>
      <c r="J382" s="73">
        <v>0.0588</v>
      </c>
      <c r="K382" s="73">
        <v>0.1809</v>
      </c>
      <c r="L382" s="73">
        <v>0.0496</v>
      </c>
      <c r="M382" s="73">
        <v>0.1721</v>
      </c>
      <c r="N382" s="74">
        <v>0.1297</v>
      </c>
      <c r="O382" s="73">
        <v>0.0496</v>
      </c>
      <c r="P382" s="74">
        <v>3.38</v>
      </c>
      <c r="Q382" s="75">
        <v>315.846922</v>
      </c>
      <c r="R382" s="77">
        <v>813.0</v>
      </c>
      <c r="S382" s="75">
        <v>1325.912738</v>
      </c>
      <c r="T382" s="72">
        <v>0.0467</v>
      </c>
      <c r="U382" s="72">
        <v>0.0475</v>
      </c>
      <c r="V382" s="35" t="s">
        <v>107</v>
      </c>
      <c r="W382" s="35">
        <v>18.0</v>
      </c>
      <c r="X382" s="35">
        <v>8.0</v>
      </c>
      <c r="Y382" s="72">
        <v>0.0014</v>
      </c>
      <c r="Z382" s="35">
        <v>0.29</v>
      </c>
      <c r="AA382" s="35" t="s">
        <v>1227</v>
      </c>
      <c r="AB382" s="35" t="s">
        <v>1558</v>
      </c>
      <c r="AC382" s="35" t="s">
        <v>94</v>
      </c>
      <c r="AD382" s="78">
        <v>43032.0</v>
      </c>
      <c r="AE382" s="35">
        <v>7.69</v>
      </c>
      <c r="AF382" s="35">
        <v>2.67</v>
      </c>
      <c r="AG382" s="78">
        <v>45848.0</v>
      </c>
      <c r="AH382" s="35">
        <v>0.2164</v>
      </c>
      <c r="AI382" s="35" t="s">
        <v>176</v>
      </c>
      <c r="AJ382" s="35" t="s">
        <v>365</v>
      </c>
      <c r="AK382" s="35" t="s">
        <v>1543</v>
      </c>
      <c r="AL382" s="35">
        <v>5010.0</v>
      </c>
      <c r="AM382" s="35" t="s">
        <v>94</v>
      </c>
      <c r="AN382" s="35" t="s">
        <v>94</v>
      </c>
      <c r="AO382" s="35">
        <v>1.83</v>
      </c>
      <c r="AP382" s="35">
        <v>10.0</v>
      </c>
      <c r="AQ382" s="35">
        <v>0.0506</v>
      </c>
      <c r="AR382" s="35">
        <v>0.0479</v>
      </c>
      <c r="AS382" s="35" t="s">
        <v>94</v>
      </c>
      <c r="AT382" s="89" t="s">
        <v>1559</v>
      </c>
      <c r="AU382" s="35" t="s">
        <v>1545</v>
      </c>
      <c r="AV382" s="35" t="s">
        <v>1519</v>
      </c>
      <c r="AW382" s="35" t="s">
        <v>1546</v>
      </c>
      <c r="AX382" s="91"/>
    </row>
    <row r="383">
      <c r="A383" s="35">
        <v>380.0</v>
      </c>
      <c r="B383" s="66" t="s">
        <v>1560</v>
      </c>
      <c r="C383" s="81" t="str">
        <f t="shared" si="11"/>
        <v>View</v>
      </c>
      <c r="D383" s="35" t="s">
        <v>1561</v>
      </c>
      <c r="E383" s="70">
        <v>0.2449</v>
      </c>
      <c r="F383" s="84" t="str">
        <f t="shared" si="12"/>
        <v>Short-Term Bond</v>
      </c>
      <c r="G383" s="72">
        <v>0.0024</v>
      </c>
      <c r="H383" s="73">
        <v>0.0373</v>
      </c>
      <c r="I383" s="73">
        <v>0.0323</v>
      </c>
      <c r="J383" s="73">
        <v>0.0561</v>
      </c>
      <c r="K383" s="73">
        <v>0.1664</v>
      </c>
      <c r="L383" s="73">
        <v>0.0458</v>
      </c>
      <c r="M383" s="73">
        <v>0.1506</v>
      </c>
      <c r="N383" s="74">
        <v>-0.0545</v>
      </c>
      <c r="O383" s="73">
        <v>0.0458</v>
      </c>
      <c r="P383" s="74">
        <v>3.21</v>
      </c>
      <c r="Q383" s="75">
        <v>1065.785128</v>
      </c>
      <c r="R383" s="77">
        <v>512.0</v>
      </c>
      <c r="S383" s="75">
        <v>2115.096281</v>
      </c>
      <c r="T383" s="72">
        <v>0.0448</v>
      </c>
      <c r="U383" s="72">
        <v>0.0427</v>
      </c>
      <c r="V383" s="35" t="s">
        <v>107</v>
      </c>
      <c r="W383" s="35">
        <v>41.0</v>
      </c>
      <c r="X383" s="35">
        <v>17.0</v>
      </c>
      <c r="Y383" s="72">
        <v>0.0012</v>
      </c>
      <c r="Z383" s="35">
        <v>0.25</v>
      </c>
      <c r="AA383" s="35" t="s">
        <v>1227</v>
      </c>
      <c r="AB383" s="35" t="s">
        <v>1218</v>
      </c>
      <c r="AC383" s="35" t="s">
        <v>94</v>
      </c>
      <c r="AD383" s="78">
        <v>34002.0</v>
      </c>
      <c r="AE383" s="35">
        <v>29.85</v>
      </c>
      <c r="AF383" s="35">
        <v>0.25</v>
      </c>
      <c r="AG383" s="78">
        <v>45870.0</v>
      </c>
      <c r="AH383" s="35">
        <v>0.1879</v>
      </c>
      <c r="AI383" s="35" t="s">
        <v>176</v>
      </c>
      <c r="AJ383" s="35" t="s">
        <v>134</v>
      </c>
      <c r="AK383" s="35" t="s">
        <v>1543</v>
      </c>
      <c r="AL383" s="35">
        <v>5010.0</v>
      </c>
      <c r="AM383" s="35" t="s">
        <v>94</v>
      </c>
      <c r="AN383" s="35" t="s">
        <v>94</v>
      </c>
      <c r="AO383" s="35">
        <v>1.72</v>
      </c>
      <c r="AP383" s="35">
        <v>5.0</v>
      </c>
      <c r="AQ383" s="35">
        <v>0.0515</v>
      </c>
      <c r="AR383" s="35">
        <v>0.0446</v>
      </c>
      <c r="AS383" s="35" t="s">
        <v>94</v>
      </c>
      <c r="AT383" s="89" t="s">
        <v>1562</v>
      </c>
      <c r="AU383" s="35" t="s">
        <v>1545</v>
      </c>
      <c r="AV383" s="35" t="s">
        <v>1519</v>
      </c>
      <c r="AW383" s="35" t="s">
        <v>1546</v>
      </c>
      <c r="AX383" s="91"/>
    </row>
    <row r="384">
      <c r="A384" s="35">
        <v>381.0</v>
      </c>
      <c r="B384" s="66" t="s">
        <v>1543</v>
      </c>
      <c r="C384" s="81" t="str">
        <f t="shared" si="11"/>
        <v>View</v>
      </c>
      <c r="D384" s="35" t="s">
        <v>1563</v>
      </c>
      <c r="E384" s="70">
        <v>-0.4829</v>
      </c>
      <c r="F384" s="84" t="str">
        <f t="shared" si="12"/>
        <v>Short-Term Bond</v>
      </c>
      <c r="G384" s="72">
        <v>3.0E-4</v>
      </c>
      <c r="H384" s="73">
        <v>0.0399</v>
      </c>
      <c r="I384" s="73">
        <v>0.0355</v>
      </c>
      <c r="J384" s="73">
        <v>0.051</v>
      </c>
      <c r="K384" s="73">
        <v>0.1091</v>
      </c>
      <c r="L384" s="73">
        <v>0.0854</v>
      </c>
      <c r="M384" s="73">
        <v>0.0616</v>
      </c>
      <c r="N384" s="74">
        <v>-0.648</v>
      </c>
      <c r="O384" s="73">
        <v>0.0854</v>
      </c>
      <c r="P384" s="74">
        <v>0.65</v>
      </c>
      <c r="Q384" s="75">
        <v>4688.674604</v>
      </c>
      <c r="R384" s="77">
        <v>2921.0</v>
      </c>
      <c r="S384" s="75">
        <v>64143.4945</v>
      </c>
      <c r="T384" s="72">
        <v>0.0407</v>
      </c>
      <c r="U384" s="72">
        <v>0.0367</v>
      </c>
      <c r="V384" s="35" t="s">
        <v>145</v>
      </c>
      <c r="W384" s="35">
        <v>74.0</v>
      </c>
      <c r="X384" s="35">
        <v>88.0</v>
      </c>
      <c r="Y384" s="72">
        <v>0.0018</v>
      </c>
      <c r="Z384" s="35">
        <v>0.42</v>
      </c>
      <c r="AA384" s="35" t="s">
        <v>1227</v>
      </c>
      <c r="AB384" s="35" t="s">
        <v>1564</v>
      </c>
      <c r="AC384" s="35" t="s">
        <v>94</v>
      </c>
      <c r="AD384" s="78">
        <v>39175.0</v>
      </c>
      <c r="AE384" s="35">
        <v>12.36</v>
      </c>
      <c r="AF384" s="35">
        <v>12.36</v>
      </c>
      <c r="AG384" s="78">
        <v>45870.0</v>
      </c>
      <c r="AH384" s="35">
        <v>0.2592</v>
      </c>
      <c r="AI384" s="35" t="s">
        <v>176</v>
      </c>
      <c r="AJ384" s="35" t="s">
        <v>92</v>
      </c>
      <c r="AK384" s="35" t="s">
        <v>1543</v>
      </c>
      <c r="AL384" s="35">
        <v>5010.0</v>
      </c>
      <c r="AM384" s="35" t="s">
        <v>94</v>
      </c>
      <c r="AN384" s="35" t="s">
        <v>94</v>
      </c>
      <c r="AO384" s="35">
        <v>2.63</v>
      </c>
      <c r="AP384" s="35">
        <v>5.0</v>
      </c>
      <c r="AQ384" s="35">
        <v>0.0397</v>
      </c>
      <c r="AR384" s="35">
        <v>0.0327</v>
      </c>
      <c r="AS384" s="35" t="s">
        <v>94</v>
      </c>
      <c r="AT384" s="89" t="s">
        <v>1565</v>
      </c>
      <c r="AU384" s="35" t="s">
        <v>1545</v>
      </c>
      <c r="AV384" s="35" t="s">
        <v>1519</v>
      </c>
      <c r="AW384" s="35" t="s">
        <v>1546</v>
      </c>
      <c r="AX384" s="91"/>
    </row>
    <row r="385">
      <c r="A385" s="35">
        <v>382.0</v>
      </c>
      <c r="B385" s="66" t="s">
        <v>1566</v>
      </c>
      <c r="C385" s="81" t="str">
        <f t="shared" si="11"/>
        <v>View</v>
      </c>
      <c r="D385" s="35" t="s">
        <v>1567</v>
      </c>
      <c r="E385" s="70">
        <v>-0.0827</v>
      </c>
      <c r="F385" s="84" t="str">
        <f t="shared" si="12"/>
        <v>Short Government</v>
      </c>
      <c r="G385" s="72">
        <v>0.0065</v>
      </c>
      <c r="H385" s="73">
        <v>0.0391</v>
      </c>
      <c r="I385" s="73">
        <v>0.034</v>
      </c>
      <c r="J385" s="73">
        <v>0.053</v>
      </c>
      <c r="K385" s="73">
        <v>0.1443</v>
      </c>
      <c r="L385" s="73">
        <v>0.0649</v>
      </c>
      <c r="M385" s="73">
        <v>0.1167</v>
      </c>
      <c r="N385" s="74">
        <v>-0.281</v>
      </c>
      <c r="O385" s="73">
        <v>0.0649</v>
      </c>
      <c r="P385" s="74">
        <v>1.73</v>
      </c>
      <c r="Q385" s="75">
        <v>304.000872</v>
      </c>
      <c r="R385" s="77">
        <v>1153.0</v>
      </c>
      <c r="S385" s="75">
        <v>5195.331209</v>
      </c>
      <c r="T385" s="72">
        <v>0.0413</v>
      </c>
      <c r="U385" s="72">
        <v>0.0413</v>
      </c>
      <c r="V385" s="35" t="s">
        <v>107</v>
      </c>
      <c r="W385" s="35">
        <v>5.0</v>
      </c>
      <c r="X385" s="35">
        <v>3.0</v>
      </c>
      <c r="Y385" s="72">
        <v>0.0018</v>
      </c>
      <c r="Z385" s="35">
        <v>0.37</v>
      </c>
      <c r="AA385" s="35" t="s">
        <v>1227</v>
      </c>
      <c r="AB385" s="35" t="s">
        <v>1568</v>
      </c>
      <c r="AC385" s="35" t="s">
        <v>94</v>
      </c>
      <c r="AD385" s="78">
        <v>41947.0</v>
      </c>
      <c r="AE385" s="35">
        <v>10.66</v>
      </c>
      <c r="AF385" s="35">
        <v>1.5</v>
      </c>
      <c r="AG385" s="78">
        <v>45860.0</v>
      </c>
      <c r="AH385" s="35">
        <v>0.17</v>
      </c>
      <c r="AI385" s="35" t="s">
        <v>176</v>
      </c>
      <c r="AJ385" s="35" t="s">
        <v>365</v>
      </c>
      <c r="AK385" s="35" t="s">
        <v>1569</v>
      </c>
      <c r="AL385" s="35">
        <v>5020.0</v>
      </c>
      <c r="AM385" s="35" t="s">
        <v>94</v>
      </c>
      <c r="AN385" s="35" t="s">
        <v>94</v>
      </c>
      <c r="AO385" s="35">
        <v>2.69</v>
      </c>
      <c r="AP385" s="35">
        <v>3.0</v>
      </c>
      <c r="AQ385" s="35" t="s">
        <v>94</v>
      </c>
      <c r="AR385" s="35">
        <v>0.0394</v>
      </c>
      <c r="AS385" s="35" t="s">
        <v>94</v>
      </c>
      <c r="AT385" s="89" t="s">
        <v>1570</v>
      </c>
      <c r="AU385" s="35" t="s">
        <v>1571</v>
      </c>
      <c r="AV385" s="35" t="s">
        <v>1519</v>
      </c>
      <c r="AW385" s="35" t="s">
        <v>1572</v>
      </c>
      <c r="AX385" s="91"/>
    </row>
    <row r="386">
      <c r="A386" s="35">
        <v>383.0</v>
      </c>
      <c r="B386" s="66" t="s">
        <v>1573</v>
      </c>
      <c r="C386" s="81" t="str">
        <f t="shared" si="11"/>
        <v>View</v>
      </c>
      <c r="D386" s="35" t="s">
        <v>1574</v>
      </c>
      <c r="E386" s="70">
        <v>-0.292</v>
      </c>
      <c r="F386" s="84" t="str">
        <f t="shared" si="12"/>
        <v>Short Government</v>
      </c>
      <c r="G386" s="72">
        <v>0.0031</v>
      </c>
      <c r="H386" s="73">
        <v>0.0309</v>
      </c>
      <c r="I386" s="73">
        <v>0.0266</v>
      </c>
      <c r="J386" s="73">
        <v>0.0529</v>
      </c>
      <c r="K386" s="73">
        <v>0.1378</v>
      </c>
      <c r="L386" s="73">
        <v>0.0224</v>
      </c>
      <c r="M386" s="73">
        <v>0.1365</v>
      </c>
      <c r="N386" s="74">
        <v>-0.2577</v>
      </c>
      <c r="O386" s="73">
        <v>0.0224</v>
      </c>
      <c r="P386" s="74">
        <v>5.99</v>
      </c>
      <c r="Q386" s="75">
        <v>37.687423</v>
      </c>
      <c r="R386" s="77">
        <v>200.0</v>
      </c>
      <c r="S386" s="75">
        <v>285.607627</v>
      </c>
      <c r="T386" s="72">
        <v>0.05</v>
      </c>
      <c r="U386" s="72">
        <v>0.0507</v>
      </c>
      <c r="V386" s="35" t="s">
        <v>107</v>
      </c>
      <c r="W386" s="35">
        <v>7.0</v>
      </c>
      <c r="X386" s="35">
        <v>5.0</v>
      </c>
      <c r="Y386" s="72">
        <v>7.0E-4</v>
      </c>
      <c r="Z386" s="35">
        <v>0.18</v>
      </c>
      <c r="AA386" s="35" t="s">
        <v>1227</v>
      </c>
      <c r="AB386" s="35" t="s">
        <v>1218</v>
      </c>
      <c r="AC386" s="35" t="s">
        <v>94</v>
      </c>
      <c r="AD386" s="78">
        <v>43682.0</v>
      </c>
      <c r="AE386" s="35">
        <v>29.94</v>
      </c>
      <c r="AF386" s="35">
        <v>7.67</v>
      </c>
      <c r="AG386" s="78">
        <v>45869.0</v>
      </c>
      <c r="AH386" s="35">
        <v>0.0379</v>
      </c>
      <c r="AI386" s="35" t="s">
        <v>1228</v>
      </c>
      <c r="AJ386" s="35"/>
      <c r="AK386" s="35" t="s">
        <v>1569</v>
      </c>
      <c r="AL386" s="35">
        <v>5020.0</v>
      </c>
      <c r="AM386" s="35" t="s">
        <v>94</v>
      </c>
      <c r="AN386" s="35" t="s">
        <v>94</v>
      </c>
      <c r="AO386" s="35">
        <v>1.3</v>
      </c>
      <c r="AP386" s="35">
        <v>1.0</v>
      </c>
      <c r="AQ386" s="35">
        <v>0.0497</v>
      </c>
      <c r="AR386" s="35">
        <v>0.0449</v>
      </c>
      <c r="AS386" s="35" t="s">
        <v>94</v>
      </c>
      <c r="AT386" s="89" t="s">
        <v>1575</v>
      </c>
      <c r="AU386" s="35" t="s">
        <v>1571</v>
      </c>
      <c r="AV386" s="35" t="s">
        <v>1519</v>
      </c>
      <c r="AW386" s="35" t="s">
        <v>1572</v>
      </c>
      <c r="AX386" s="91"/>
    </row>
    <row r="387">
      <c r="A387" s="35">
        <v>384.0</v>
      </c>
      <c r="B387" s="66" t="s">
        <v>1576</v>
      </c>
      <c r="C387" s="81" t="str">
        <f t="shared" si="11"/>
        <v>View</v>
      </c>
      <c r="D387" s="35" t="s">
        <v>1577</v>
      </c>
      <c r="E387" s="70">
        <v>-0.3864</v>
      </c>
      <c r="F387" s="84" t="str">
        <f t="shared" si="12"/>
        <v>Short Government</v>
      </c>
      <c r="G387" s="72">
        <v>0.0115</v>
      </c>
      <c r="H387" s="73">
        <v>0.0571</v>
      </c>
      <c r="I387" s="73">
        <v>0.0461</v>
      </c>
      <c r="J387" s="73">
        <v>0.0635</v>
      </c>
      <c r="K387" s="73">
        <v>0.1159</v>
      </c>
      <c r="L387" s="73">
        <v>0.048</v>
      </c>
      <c r="M387" s="73">
        <v>0.1091</v>
      </c>
      <c r="N387" s="74">
        <v>-0.3486</v>
      </c>
      <c r="O387" s="73">
        <v>0.048</v>
      </c>
      <c r="P387" s="74">
        <v>2.15</v>
      </c>
      <c r="Q387" s="75">
        <v>103.872048</v>
      </c>
      <c r="R387" s="77">
        <v>739.0</v>
      </c>
      <c r="S387" s="75">
        <v>2722.664641</v>
      </c>
      <c r="T387" s="72">
        <v>0.0556</v>
      </c>
      <c r="U387" s="72">
        <v>0.0586</v>
      </c>
      <c r="V387" s="35" t="s">
        <v>107</v>
      </c>
      <c r="W387" s="35">
        <v>2.0</v>
      </c>
      <c r="X387" s="35">
        <v>17.0</v>
      </c>
      <c r="Y387" s="72">
        <v>0.0022</v>
      </c>
      <c r="Z387" s="35">
        <v>0.29</v>
      </c>
      <c r="AA387" s="35" t="s">
        <v>1227</v>
      </c>
      <c r="AB387" s="35" t="s">
        <v>1237</v>
      </c>
      <c r="AC387" s="35" t="s">
        <v>94</v>
      </c>
      <c r="AD387" s="78">
        <v>39937.0</v>
      </c>
      <c r="AE387" s="35">
        <v>11.01</v>
      </c>
      <c r="AF387" s="35">
        <v>4.59</v>
      </c>
      <c r="AG387" s="78">
        <v>45869.0</v>
      </c>
      <c r="AH387" s="35">
        <v>0.0357</v>
      </c>
      <c r="AI387" s="35" t="s">
        <v>1228</v>
      </c>
      <c r="AJ387" s="35"/>
      <c r="AK387" s="35" t="s">
        <v>1569</v>
      </c>
      <c r="AL387" s="35">
        <v>5020.0</v>
      </c>
      <c r="AM387" s="35" t="s">
        <v>94</v>
      </c>
      <c r="AN387" s="35" t="s">
        <v>94</v>
      </c>
      <c r="AO387" s="35">
        <v>1.8</v>
      </c>
      <c r="AP387" s="35">
        <v>1.0</v>
      </c>
      <c r="AQ387" s="35" t="s">
        <v>94</v>
      </c>
      <c r="AR387" s="35">
        <v>0.0579</v>
      </c>
      <c r="AS387" s="35" t="s">
        <v>94</v>
      </c>
      <c r="AT387" s="89" t="s">
        <v>1578</v>
      </c>
      <c r="AU387" s="35" t="s">
        <v>1571</v>
      </c>
      <c r="AV387" s="35" t="s">
        <v>1519</v>
      </c>
      <c r="AW387" s="35" t="s">
        <v>1572</v>
      </c>
      <c r="AX387" s="91"/>
    </row>
    <row r="388">
      <c r="A388" s="35">
        <v>385.0</v>
      </c>
      <c r="B388" s="66" t="s">
        <v>1579</v>
      </c>
      <c r="C388" s="81" t="str">
        <f t="shared" si="11"/>
        <v>View</v>
      </c>
      <c r="D388" s="35" t="s">
        <v>1580</v>
      </c>
      <c r="E388" s="70">
        <v>-0.437</v>
      </c>
      <c r="F388" s="84" t="str">
        <f t="shared" si="12"/>
        <v>Short Government</v>
      </c>
      <c r="G388" s="72">
        <v>0.0023</v>
      </c>
      <c r="H388" s="73">
        <v>0.0311</v>
      </c>
      <c r="I388" s="73">
        <v>0.0263</v>
      </c>
      <c r="J388" s="73">
        <v>0.0503</v>
      </c>
      <c r="K388" s="73">
        <v>0.1269</v>
      </c>
      <c r="L388" s="73">
        <v>0.0532</v>
      </c>
      <c r="M388" s="73">
        <v>0.097</v>
      </c>
      <c r="N388" s="74">
        <v>-0.6254</v>
      </c>
      <c r="O388" s="73">
        <v>0.0532</v>
      </c>
      <c r="P388" s="74">
        <v>1.8</v>
      </c>
      <c r="Q388" s="75">
        <v>29.836273</v>
      </c>
      <c r="R388" s="77">
        <v>346.0</v>
      </c>
      <c r="S388" s="75">
        <v>235.575093</v>
      </c>
      <c r="T388" s="72">
        <v>0.0485</v>
      </c>
      <c r="U388" s="72">
        <v>0.0469</v>
      </c>
      <c r="V388" s="35" t="s">
        <v>107</v>
      </c>
      <c r="W388" s="35">
        <v>11.0</v>
      </c>
      <c r="X388" s="35">
        <v>13.0</v>
      </c>
      <c r="Y388" s="72">
        <v>0.0012</v>
      </c>
      <c r="Z388" s="35">
        <v>0.22</v>
      </c>
      <c r="AA388" s="35" t="s">
        <v>1227</v>
      </c>
      <c r="AB388" s="35" t="s">
        <v>1218</v>
      </c>
      <c r="AC388" s="35" t="s">
        <v>94</v>
      </c>
      <c r="AD388" s="78">
        <v>41582.0</v>
      </c>
      <c r="AE388" s="35">
        <v>11.66</v>
      </c>
      <c r="AF388" s="35">
        <v>0.75</v>
      </c>
      <c r="AG388" s="78">
        <v>45870.0</v>
      </c>
      <c r="AH388" s="35">
        <v>0.3846</v>
      </c>
      <c r="AI388" s="35" t="s">
        <v>176</v>
      </c>
      <c r="AJ388" s="35" t="s">
        <v>92</v>
      </c>
      <c r="AK388" s="35" t="s">
        <v>1569</v>
      </c>
      <c r="AL388" s="35">
        <v>5020.0</v>
      </c>
      <c r="AM388" s="35" t="s">
        <v>94</v>
      </c>
      <c r="AN388" s="35" t="s">
        <v>94</v>
      </c>
      <c r="AO388" s="35">
        <v>1.2</v>
      </c>
      <c r="AP388" s="35">
        <v>10.0</v>
      </c>
      <c r="AQ388" s="35">
        <v>0.0479</v>
      </c>
      <c r="AR388" s="35">
        <v>0.0506</v>
      </c>
      <c r="AS388" s="35" t="s">
        <v>94</v>
      </c>
      <c r="AT388" s="89" t="s">
        <v>1581</v>
      </c>
      <c r="AU388" s="35" t="s">
        <v>1571</v>
      </c>
      <c r="AV388" s="35" t="s">
        <v>1519</v>
      </c>
      <c r="AW388" s="35" t="s">
        <v>1572</v>
      </c>
      <c r="AX388" s="91"/>
    </row>
    <row r="389">
      <c r="A389" s="35">
        <v>386.0</v>
      </c>
      <c r="B389" s="66" t="s">
        <v>1582</v>
      </c>
      <c r="C389" s="81" t="str">
        <f t="shared" si="11"/>
        <v>View</v>
      </c>
      <c r="D389" s="35" t="s">
        <v>1583</v>
      </c>
      <c r="E389" s="70">
        <v>-0.4866</v>
      </c>
      <c r="F389" s="84" t="str">
        <f t="shared" si="12"/>
        <v>Short Government</v>
      </c>
      <c r="G389" s="72">
        <v>0.0045</v>
      </c>
      <c r="H389" s="73">
        <v>0.0371</v>
      </c>
      <c r="I389" s="73">
        <v>0.032</v>
      </c>
      <c r="J389" s="73">
        <v>0.0477</v>
      </c>
      <c r="K389" s="73">
        <v>0.1146</v>
      </c>
      <c r="L389" s="73">
        <v>0.0676</v>
      </c>
      <c r="M389" s="73">
        <v>0.0757</v>
      </c>
      <c r="N389" s="74">
        <v>-0.6677</v>
      </c>
      <c r="O389" s="73">
        <v>0.0676</v>
      </c>
      <c r="P389" s="74">
        <v>1.06</v>
      </c>
      <c r="Q389" s="75">
        <v>0.628578</v>
      </c>
      <c r="R389" s="77">
        <v>267.0</v>
      </c>
      <c r="S389" s="75">
        <v>722.226447</v>
      </c>
      <c r="T389" s="72">
        <v>0.0368</v>
      </c>
      <c r="U389" s="72">
        <v>0.0382</v>
      </c>
      <c r="V389" s="35" t="s">
        <v>107</v>
      </c>
      <c r="W389" s="35">
        <v>24.0</v>
      </c>
      <c r="X389" s="35">
        <v>18.0</v>
      </c>
      <c r="Y389" s="72">
        <v>0.0015</v>
      </c>
      <c r="Z389" s="35">
        <v>0.33</v>
      </c>
      <c r="AA389" s="35" t="s">
        <v>1227</v>
      </c>
      <c r="AB389" s="35" t="s">
        <v>1218</v>
      </c>
      <c r="AC389" s="35" t="s">
        <v>94</v>
      </c>
      <c r="AD389" s="78">
        <v>34424.0</v>
      </c>
      <c r="AE389" s="35">
        <v>24.1</v>
      </c>
      <c r="AF389" s="35">
        <v>5.75</v>
      </c>
      <c r="AG389" s="78">
        <v>45869.0</v>
      </c>
      <c r="AH389" s="35">
        <v>0.0338</v>
      </c>
      <c r="AI389" s="35" t="s">
        <v>1228</v>
      </c>
      <c r="AJ389" s="35"/>
      <c r="AK389" s="35" t="s">
        <v>1569</v>
      </c>
      <c r="AL389" s="35">
        <v>5020.0</v>
      </c>
      <c r="AM389" s="35" t="s">
        <v>94</v>
      </c>
      <c r="AN389" s="35" t="s">
        <v>94</v>
      </c>
      <c r="AO389" s="35">
        <v>2.14</v>
      </c>
      <c r="AP389" s="35">
        <v>3.0</v>
      </c>
      <c r="AQ389" s="35">
        <v>0.0457</v>
      </c>
      <c r="AR389" s="35">
        <v>0.0367</v>
      </c>
      <c r="AS389" s="35" t="s">
        <v>94</v>
      </c>
      <c r="AT389" s="89" t="s">
        <v>1584</v>
      </c>
      <c r="AU389" s="35" t="s">
        <v>1571</v>
      </c>
      <c r="AV389" s="35" t="s">
        <v>1519</v>
      </c>
      <c r="AW389" s="35" t="s">
        <v>1572</v>
      </c>
      <c r="AX389" s="91"/>
    </row>
    <row r="390">
      <c r="A390" s="35">
        <v>387.0</v>
      </c>
      <c r="B390" s="66" t="s">
        <v>1585</v>
      </c>
      <c r="C390" s="81" t="str">
        <f t="shared" si="11"/>
        <v>View</v>
      </c>
      <c r="D390" s="35" t="s">
        <v>1586</v>
      </c>
      <c r="E390" s="70">
        <v>-0.6293</v>
      </c>
      <c r="F390" s="84" t="str">
        <f t="shared" si="12"/>
        <v>Short Government</v>
      </c>
      <c r="G390" s="72">
        <v>0.002</v>
      </c>
      <c r="H390" s="73">
        <v>0.0379</v>
      </c>
      <c r="I390" s="73">
        <v>0.0321</v>
      </c>
      <c r="J390" s="73">
        <v>0.0423</v>
      </c>
      <c r="K390" s="73">
        <v>0.0869</v>
      </c>
      <c r="L390" s="73">
        <v>0.1101</v>
      </c>
      <c r="M390" s="73">
        <v>0.0232</v>
      </c>
      <c r="N390" s="74">
        <v>-0.775</v>
      </c>
      <c r="O390" s="73">
        <v>0.1101</v>
      </c>
      <c r="P390" s="74">
        <v>0.15</v>
      </c>
      <c r="Q390" s="75">
        <v>-110.260693</v>
      </c>
      <c r="R390" s="77">
        <v>141.0</v>
      </c>
      <c r="S390" s="75">
        <v>613.585897</v>
      </c>
      <c r="T390" s="72">
        <v>0.0402</v>
      </c>
      <c r="U390" s="72">
        <v>0.0369</v>
      </c>
      <c r="V390" s="35" t="s">
        <v>107</v>
      </c>
      <c r="W390" s="35">
        <v>72.0</v>
      </c>
      <c r="X390" s="35">
        <v>74.0</v>
      </c>
      <c r="Y390" s="72">
        <v>0.0023</v>
      </c>
      <c r="Z390" s="35">
        <v>0.51</v>
      </c>
      <c r="AA390" s="35" t="s">
        <v>1227</v>
      </c>
      <c r="AB390" s="35" t="s">
        <v>1237</v>
      </c>
      <c r="AC390" s="35" t="s">
        <v>94</v>
      </c>
      <c r="AD390" s="78">
        <v>39757.0</v>
      </c>
      <c r="AE390" s="35">
        <v>14.01</v>
      </c>
      <c r="AF390" s="35">
        <v>4.01</v>
      </c>
      <c r="AG390" s="78">
        <v>45870.0</v>
      </c>
      <c r="AH390" s="35">
        <v>0.3557</v>
      </c>
      <c r="AI390" s="35" t="s">
        <v>176</v>
      </c>
      <c r="AJ390" s="35" t="s">
        <v>92</v>
      </c>
      <c r="AK390" s="35" t="s">
        <v>1569</v>
      </c>
      <c r="AL390" s="35">
        <v>5020.0</v>
      </c>
      <c r="AM390" s="35" t="s">
        <v>94</v>
      </c>
      <c r="AN390" s="35" t="s">
        <v>94</v>
      </c>
      <c r="AO390" s="35">
        <v>3.28164</v>
      </c>
      <c r="AP390" s="35">
        <v>4.0</v>
      </c>
      <c r="AQ390" s="35">
        <v>0.0408</v>
      </c>
      <c r="AR390" s="35">
        <v>0.0359</v>
      </c>
      <c r="AS390" s="35" t="s">
        <v>94</v>
      </c>
      <c r="AT390" s="89" t="s">
        <v>1587</v>
      </c>
      <c r="AU390" s="35" t="s">
        <v>1571</v>
      </c>
      <c r="AV390" s="35" t="s">
        <v>1519</v>
      </c>
      <c r="AW390" s="35" t="s">
        <v>1572</v>
      </c>
      <c r="AX390" s="91"/>
    </row>
    <row r="391">
      <c r="A391" s="35">
        <v>388.0</v>
      </c>
      <c r="B391" s="66" t="s">
        <v>1569</v>
      </c>
      <c r="C391" s="81" t="str">
        <f t="shared" si="11"/>
        <v>View</v>
      </c>
      <c r="D391" s="35" t="s">
        <v>1588</v>
      </c>
      <c r="E391" s="70">
        <v>-0.7806</v>
      </c>
      <c r="F391" s="84" t="str">
        <f t="shared" si="12"/>
        <v>Short Government</v>
      </c>
      <c r="G391" s="72">
        <v>0.0015</v>
      </c>
      <c r="H391" s="73">
        <v>0.0314</v>
      </c>
      <c r="I391" s="73">
        <v>0.0275</v>
      </c>
      <c r="J391" s="73">
        <v>0.046</v>
      </c>
      <c r="K391" s="73">
        <v>0.1017</v>
      </c>
      <c r="L391" s="73">
        <v>0.0571</v>
      </c>
      <c r="M391" s="73">
        <v>0.0654</v>
      </c>
      <c r="N391" s="74">
        <v>-0.8671</v>
      </c>
      <c r="O391" s="73">
        <v>0.0571</v>
      </c>
      <c r="P391" s="74">
        <v>1.05</v>
      </c>
      <c r="Q391" s="75">
        <v>-372.082288</v>
      </c>
      <c r="R391" s="77">
        <v>127.0</v>
      </c>
      <c r="S391" s="75">
        <v>23379.07469</v>
      </c>
      <c r="T391" s="72">
        <v>0.038</v>
      </c>
      <c r="U391" s="72">
        <v>0.0395</v>
      </c>
      <c r="V391" s="35" t="s">
        <v>145</v>
      </c>
      <c r="W391" s="35">
        <v>53.0</v>
      </c>
      <c r="X391" s="35">
        <v>37.0</v>
      </c>
      <c r="Y391" s="72">
        <v>0.0014</v>
      </c>
      <c r="Z391" s="35">
        <v>0.26</v>
      </c>
      <c r="AA391" s="35" t="s">
        <v>1227</v>
      </c>
      <c r="AB391" s="35" t="s">
        <v>1539</v>
      </c>
      <c r="AC391" s="35" t="s">
        <v>94</v>
      </c>
      <c r="AD391" s="78">
        <v>37459.0</v>
      </c>
      <c r="AE391" s="35">
        <v>14.01</v>
      </c>
      <c r="AF391" s="35">
        <v>4.01</v>
      </c>
      <c r="AG391" s="78">
        <v>45870.0</v>
      </c>
      <c r="AH391" s="35">
        <v>0.2698</v>
      </c>
      <c r="AI391" s="35" t="s">
        <v>176</v>
      </c>
      <c r="AJ391" s="35" t="s">
        <v>365</v>
      </c>
      <c r="AK391" s="35" t="s">
        <v>1569</v>
      </c>
      <c r="AL391" s="35">
        <v>5020.0</v>
      </c>
      <c r="AM391" s="35" t="s">
        <v>94</v>
      </c>
      <c r="AN391" s="35" t="s">
        <v>94</v>
      </c>
      <c r="AO391" s="35">
        <v>1.8817</v>
      </c>
      <c r="AP391" s="35">
        <v>4.0</v>
      </c>
      <c r="AQ391" s="35">
        <v>0.0379</v>
      </c>
      <c r="AR391" s="35">
        <v>0.0274</v>
      </c>
      <c r="AS391" s="35" t="s">
        <v>94</v>
      </c>
      <c r="AT391" s="89" t="s">
        <v>1589</v>
      </c>
      <c r="AU391" s="35" t="s">
        <v>1571</v>
      </c>
      <c r="AV391" s="35" t="s">
        <v>1519</v>
      </c>
      <c r="AW391" s="35" t="s">
        <v>1572</v>
      </c>
      <c r="AX391" s="91"/>
    </row>
    <row r="392">
      <c r="A392" s="35">
        <v>389.0</v>
      </c>
      <c r="B392" s="66" t="s">
        <v>1590</v>
      </c>
      <c r="C392" s="81" t="str">
        <f t="shared" si="11"/>
        <v>View</v>
      </c>
      <c r="D392" s="35" t="s">
        <v>1591</v>
      </c>
      <c r="E392" s="70">
        <v>-0.119</v>
      </c>
      <c r="F392" s="84" t="str">
        <f t="shared" si="12"/>
        <v>Short-Term Inflation-Protected Bond</v>
      </c>
      <c r="G392" s="72">
        <v>0.0085</v>
      </c>
      <c r="H392" s="73">
        <v>0.0461</v>
      </c>
      <c r="I392" s="73">
        <v>0.0357</v>
      </c>
      <c r="J392" s="73">
        <v>0.0647</v>
      </c>
      <c r="K392" s="73">
        <v>0.1414</v>
      </c>
      <c r="L392" s="73">
        <v>0.062</v>
      </c>
      <c r="M392" s="73">
        <v>0.2892</v>
      </c>
      <c r="N392" s="74">
        <v>0.7536</v>
      </c>
      <c r="O392" s="73">
        <v>0.062</v>
      </c>
      <c r="P392" s="74">
        <v>4.62</v>
      </c>
      <c r="Q392" s="75">
        <v>54.911143</v>
      </c>
      <c r="R392" s="77">
        <v>732.0</v>
      </c>
      <c r="S392" s="75">
        <v>510.270888</v>
      </c>
      <c r="T392" s="72">
        <v>0.0617</v>
      </c>
      <c r="U392" s="72">
        <v>0.0386</v>
      </c>
      <c r="V392" s="35" t="s">
        <v>107</v>
      </c>
      <c r="W392" s="35">
        <v>9.0</v>
      </c>
      <c r="X392" s="35">
        <v>1.0</v>
      </c>
      <c r="Y392" s="72">
        <v>0.0017</v>
      </c>
      <c r="Z392" s="35">
        <v>0.3</v>
      </c>
      <c r="AA392" s="35" t="s">
        <v>1227</v>
      </c>
      <c r="AB392" s="35" t="s">
        <v>1237</v>
      </c>
      <c r="AC392" s="35" t="s">
        <v>94</v>
      </c>
      <c r="AD392" s="78">
        <v>40269.0</v>
      </c>
      <c r="AE392" s="35">
        <v>5.5</v>
      </c>
      <c r="AF392" s="35">
        <v>5.5</v>
      </c>
      <c r="AG392" s="78">
        <v>45835.0</v>
      </c>
      <c r="AH392" s="35">
        <v>0.1326</v>
      </c>
      <c r="AI392" s="35" t="s">
        <v>91</v>
      </c>
      <c r="AJ392" s="35"/>
      <c r="AK392" s="35" t="s">
        <v>1592</v>
      </c>
      <c r="AL392" s="35">
        <v>5030.0</v>
      </c>
      <c r="AM392" s="35" t="s">
        <v>94</v>
      </c>
      <c r="AN392" s="35" t="s">
        <v>94</v>
      </c>
      <c r="AO392" s="35">
        <v>2.23</v>
      </c>
      <c r="AP392" s="35">
        <v>12.0</v>
      </c>
      <c r="AQ392" s="35" t="s">
        <v>94</v>
      </c>
      <c r="AR392" s="35">
        <v>0.0508</v>
      </c>
      <c r="AS392" s="35" t="s">
        <v>94</v>
      </c>
      <c r="AT392" s="89" t="s">
        <v>1593</v>
      </c>
      <c r="AU392" s="35" t="s">
        <v>1594</v>
      </c>
      <c r="AV392" s="35" t="s">
        <v>1519</v>
      </c>
      <c r="AW392" s="35" t="s">
        <v>1595</v>
      </c>
      <c r="AX392" s="91"/>
    </row>
    <row r="393">
      <c r="A393" s="35">
        <v>390.0</v>
      </c>
      <c r="B393" s="66" t="s">
        <v>1596</v>
      </c>
      <c r="C393" s="81" t="str">
        <f t="shared" si="11"/>
        <v>View</v>
      </c>
      <c r="D393" s="35" t="s">
        <v>1597</v>
      </c>
      <c r="E393" s="70">
        <v>-0.1702</v>
      </c>
      <c r="F393" s="84" t="str">
        <f t="shared" si="12"/>
        <v>Short-Term Inflation-Protected Bond</v>
      </c>
      <c r="G393" s="72">
        <v>0.0022</v>
      </c>
      <c r="H393" s="73">
        <v>0.0353</v>
      </c>
      <c r="I393" s="73">
        <v>0.0294</v>
      </c>
      <c r="J393" s="73">
        <v>0.061</v>
      </c>
      <c r="K393" s="73">
        <v>0.1355</v>
      </c>
      <c r="L393" s="73">
        <v>0.0546</v>
      </c>
      <c r="M393" s="73">
        <v>0.2189</v>
      </c>
      <c r="N393" s="74">
        <v>0.4837</v>
      </c>
      <c r="O393" s="73">
        <v>0.0546</v>
      </c>
      <c r="P393" s="74">
        <v>4.01</v>
      </c>
      <c r="Q393" s="75">
        <v>9.314179</v>
      </c>
      <c r="R393" s="77">
        <v>752.0</v>
      </c>
      <c r="S393" s="75">
        <v>2029.086031</v>
      </c>
      <c r="T393" s="72">
        <v>0.0419</v>
      </c>
      <c r="U393" s="72">
        <v>0.04</v>
      </c>
      <c r="V393" s="35" t="s">
        <v>107</v>
      </c>
      <c r="W393" s="35">
        <v>65.0</v>
      </c>
      <c r="X393" s="35">
        <v>6.0</v>
      </c>
      <c r="Y393" s="72">
        <v>0.0012</v>
      </c>
      <c r="Z393" s="35">
        <v>0.22</v>
      </c>
      <c r="AA393" s="35" t="s">
        <v>1227</v>
      </c>
      <c r="AB393" s="35" t="s">
        <v>1218</v>
      </c>
      <c r="AC393" s="35" t="s">
        <v>94</v>
      </c>
      <c r="AD393" s="78">
        <v>41583.0</v>
      </c>
      <c r="AE393" s="35">
        <v>11.66</v>
      </c>
      <c r="AF393" s="35">
        <v>0.34</v>
      </c>
      <c r="AG393" s="78">
        <v>45639.0</v>
      </c>
      <c r="AH393" s="35">
        <v>0.4339</v>
      </c>
      <c r="AI393" s="35" t="s">
        <v>140</v>
      </c>
      <c r="AJ393" s="35"/>
      <c r="AK393" s="35" t="s">
        <v>1592</v>
      </c>
      <c r="AL393" s="35">
        <v>5030.0</v>
      </c>
      <c r="AM393" s="35" t="s">
        <v>94</v>
      </c>
      <c r="AN393" s="35" t="s">
        <v>94</v>
      </c>
      <c r="AO393" s="35">
        <v>1.04971</v>
      </c>
      <c r="AP393" s="35">
        <v>8.0</v>
      </c>
      <c r="AQ393" s="35">
        <v>0.0257511</v>
      </c>
      <c r="AR393" s="35">
        <v>0.0352</v>
      </c>
      <c r="AS393" s="35" t="s">
        <v>94</v>
      </c>
      <c r="AT393" s="89" t="s">
        <v>1598</v>
      </c>
      <c r="AU393" s="35" t="s">
        <v>1594</v>
      </c>
      <c r="AV393" s="35" t="s">
        <v>1519</v>
      </c>
      <c r="AW393" s="35" t="s">
        <v>1595</v>
      </c>
      <c r="AX393" s="91"/>
    </row>
    <row r="394">
      <c r="A394" s="35">
        <v>391.0</v>
      </c>
      <c r="B394" s="66" t="s">
        <v>1599</v>
      </c>
      <c r="C394" s="81" t="str">
        <f t="shared" si="11"/>
        <v>View</v>
      </c>
      <c r="D394" s="35" t="s">
        <v>1600</v>
      </c>
      <c r="E394" s="70">
        <v>-0.347</v>
      </c>
      <c r="F394" s="84" t="str">
        <f t="shared" si="12"/>
        <v>Short-Term Inflation-Protected Bond</v>
      </c>
      <c r="G394" s="72">
        <v>0.0059</v>
      </c>
      <c r="H394" s="73">
        <v>0.0532</v>
      </c>
      <c r="I394" s="73">
        <v>0.041</v>
      </c>
      <c r="J394" s="73">
        <v>0.0695</v>
      </c>
      <c r="K394" s="73">
        <v>0.1159</v>
      </c>
      <c r="L394" s="73">
        <v>0.0779</v>
      </c>
      <c r="M394" s="73">
        <v>0.3338</v>
      </c>
      <c r="N394" s="74">
        <v>0.7438</v>
      </c>
      <c r="O394" s="73">
        <v>0.0779</v>
      </c>
      <c r="P394" s="74">
        <v>4.24</v>
      </c>
      <c r="Q394" s="75">
        <v>32.568539</v>
      </c>
      <c r="R394" s="77">
        <v>753.0</v>
      </c>
      <c r="S394" s="75">
        <v>769.795816</v>
      </c>
      <c r="T394" s="72">
        <v>0.0479</v>
      </c>
      <c r="U394" s="72">
        <v>0.0482</v>
      </c>
      <c r="V394" s="35" t="s">
        <v>107</v>
      </c>
      <c r="W394" s="35">
        <v>3.0</v>
      </c>
      <c r="X394" s="35">
        <v>10.0</v>
      </c>
      <c r="Y394" s="72">
        <v>0.0022</v>
      </c>
      <c r="Z394" s="35">
        <v>0.35</v>
      </c>
      <c r="AA394" s="35" t="s">
        <v>1227</v>
      </c>
      <c r="AB394" s="35" t="s">
        <v>1601</v>
      </c>
      <c r="AC394" s="35" t="s">
        <v>94</v>
      </c>
      <c r="AD394" s="78">
        <v>40662.0</v>
      </c>
      <c r="AE394" s="35">
        <v>14.18</v>
      </c>
      <c r="AF394" s="35">
        <v>4.25</v>
      </c>
      <c r="AG394" s="78">
        <v>45869.0</v>
      </c>
      <c r="AH394" s="35">
        <v>0.0482</v>
      </c>
      <c r="AI394" s="35" t="s">
        <v>1228</v>
      </c>
      <c r="AJ394" s="35"/>
      <c r="AK394" s="35" t="s">
        <v>1592</v>
      </c>
      <c r="AL394" s="35">
        <v>5030.0</v>
      </c>
      <c r="AM394" s="35" t="s">
        <v>94</v>
      </c>
      <c r="AN394" s="35" t="s">
        <v>94</v>
      </c>
      <c r="AO394" s="35">
        <v>2.95486</v>
      </c>
      <c r="AP394" s="35">
        <v>11.0</v>
      </c>
      <c r="AQ394" s="35">
        <v>0.0526317</v>
      </c>
      <c r="AR394" s="35">
        <v>0.0515</v>
      </c>
      <c r="AS394" s="35" t="s">
        <v>94</v>
      </c>
      <c r="AT394" s="89" t="s">
        <v>1602</v>
      </c>
      <c r="AU394" s="35" t="s">
        <v>1594</v>
      </c>
      <c r="AV394" s="35" t="s">
        <v>1519</v>
      </c>
      <c r="AW394" s="35" t="s">
        <v>1595</v>
      </c>
      <c r="AX394" s="91"/>
    </row>
    <row r="395">
      <c r="A395" s="35">
        <v>392.0</v>
      </c>
      <c r="B395" s="66" t="s">
        <v>1603</v>
      </c>
      <c r="C395" s="81" t="str">
        <f t="shared" si="11"/>
        <v>View</v>
      </c>
      <c r="D395" s="35" t="s">
        <v>1604</v>
      </c>
      <c r="E395" s="70">
        <v>-0.5022</v>
      </c>
      <c r="F395" s="84" t="str">
        <f t="shared" si="12"/>
        <v>Short-Term Inflation-Protected Bond</v>
      </c>
      <c r="G395" s="72">
        <v>3.0E-4</v>
      </c>
      <c r="H395" s="73">
        <v>0.0477</v>
      </c>
      <c r="I395" s="73">
        <v>0.0378</v>
      </c>
      <c r="J395" s="73">
        <v>0.0625</v>
      </c>
      <c r="K395" s="73">
        <v>0.1125</v>
      </c>
      <c r="L395" s="73">
        <v>0.0551</v>
      </c>
      <c r="M395" s="73">
        <v>0.2008</v>
      </c>
      <c r="N395" s="74">
        <v>0.2941</v>
      </c>
      <c r="O395" s="73">
        <v>0.0551</v>
      </c>
      <c r="P395" s="74">
        <v>3.56</v>
      </c>
      <c r="Q395" s="75">
        <v>3524.714729</v>
      </c>
      <c r="R395" s="77">
        <v>28.0</v>
      </c>
      <c r="S395" s="75">
        <v>15470.39511</v>
      </c>
      <c r="T395" s="72">
        <v>0.0135</v>
      </c>
      <c r="U395" s="72">
        <v>0.0271</v>
      </c>
      <c r="V395" s="35" t="s">
        <v>107</v>
      </c>
      <c r="W395" s="35">
        <v>28.0</v>
      </c>
      <c r="X395" s="35">
        <v>12.0</v>
      </c>
      <c r="Y395" s="72">
        <v>0.0017</v>
      </c>
      <c r="Z395" s="35">
        <v>0.31</v>
      </c>
      <c r="AA395" s="35" t="s">
        <v>1227</v>
      </c>
      <c r="AB395" s="35" t="s">
        <v>1218</v>
      </c>
      <c r="AC395" s="35" t="s">
        <v>94</v>
      </c>
      <c r="AD395" s="78">
        <v>41194.0</v>
      </c>
      <c r="AE395" s="35">
        <v>12.73</v>
      </c>
      <c r="AF395" s="35">
        <v>12.73</v>
      </c>
      <c r="AG395" s="78">
        <v>45839.0</v>
      </c>
      <c r="AH395" s="35">
        <v>0.426</v>
      </c>
      <c r="AI395" s="35" t="s">
        <v>91</v>
      </c>
      <c r="AJ395" s="35" t="s">
        <v>365</v>
      </c>
      <c r="AK395" s="35" t="s">
        <v>1592</v>
      </c>
      <c r="AL395" s="35">
        <v>5030.0</v>
      </c>
      <c r="AM395" s="35" t="s">
        <v>94</v>
      </c>
      <c r="AN395" s="35" t="s">
        <v>94</v>
      </c>
      <c r="AO395" s="35">
        <v>2.36</v>
      </c>
      <c r="AP395" s="35">
        <v>2.0</v>
      </c>
      <c r="AQ395" s="35">
        <v>0.0366</v>
      </c>
      <c r="AR395" s="35" t="s">
        <v>94</v>
      </c>
      <c r="AS395" s="35" t="s">
        <v>94</v>
      </c>
      <c r="AT395" s="89" t="s">
        <v>1605</v>
      </c>
      <c r="AU395" s="35" t="s">
        <v>1594</v>
      </c>
      <c r="AV395" s="35" t="s">
        <v>1519</v>
      </c>
      <c r="AW395" s="35" t="s">
        <v>1595</v>
      </c>
      <c r="AX395" s="91"/>
    </row>
    <row r="396">
      <c r="A396" s="35">
        <v>393.0</v>
      </c>
      <c r="B396" s="66" t="s">
        <v>1592</v>
      </c>
      <c r="C396" s="81" t="str">
        <f t="shared" si="11"/>
        <v>View</v>
      </c>
      <c r="D396" s="35" t="s">
        <v>1606</v>
      </c>
      <c r="E396" s="70">
        <v>-0.5111</v>
      </c>
      <c r="F396" s="84" t="str">
        <f t="shared" si="12"/>
        <v>Short-Term Inflation-Protected Bond</v>
      </c>
      <c r="G396" s="72">
        <v>3.0E-4</v>
      </c>
      <c r="H396" s="73">
        <v>0.0475</v>
      </c>
      <c r="I396" s="73">
        <v>0.0382</v>
      </c>
      <c r="J396" s="73">
        <v>0.0629</v>
      </c>
      <c r="K396" s="73">
        <v>0.1123</v>
      </c>
      <c r="L396" s="73">
        <v>0.0549</v>
      </c>
      <c r="M396" s="73">
        <v>0.2032</v>
      </c>
      <c r="N396" s="74">
        <v>0.3121</v>
      </c>
      <c r="O396" s="73">
        <v>0.0549</v>
      </c>
      <c r="P396" s="74">
        <v>3.62</v>
      </c>
      <c r="Q396" s="75">
        <v>1145.581642</v>
      </c>
      <c r="R396" s="77">
        <v>27.0</v>
      </c>
      <c r="S396" s="75">
        <v>12439.76876</v>
      </c>
      <c r="T396" s="72">
        <v>0.0375</v>
      </c>
      <c r="U396" s="72">
        <v>0.0303</v>
      </c>
      <c r="V396" s="35" t="s">
        <v>145</v>
      </c>
      <c r="W396" s="35">
        <v>37.0</v>
      </c>
      <c r="X396" s="35">
        <v>18.0</v>
      </c>
      <c r="Y396" s="72">
        <v>0.0017</v>
      </c>
      <c r="Z396" s="35">
        <v>0.31</v>
      </c>
      <c r="AA396" s="35" t="s">
        <v>1227</v>
      </c>
      <c r="AB396" s="35" t="s">
        <v>1607</v>
      </c>
      <c r="AC396" s="35" t="s">
        <v>94</v>
      </c>
      <c r="AD396" s="78">
        <v>40513.0</v>
      </c>
      <c r="AE396" s="35">
        <v>13.99</v>
      </c>
      <c r="AF396" s="35">
        <v>4.34</v>
      </c>
      <c r="AG396" s="78">
        <v>45870.0</v>
      </c>
      <c r="AH396" s="35">
        <v>0.309</v>
      </c>
      <c r="AI396" s="35" t="s">
        <v>176</v>
      </c>
      <c r="AJ396" s="35" t="s">
        <v>92</v>
      </c>
      <c r="AK396" s="35" t="s">
        <v>1592</v>
      </c>
      <c r="AL396" s="35">
        <v>5030.0</v>
      </c>
      <c r="AM396" s="35" t="s">
        <v>94</v>
      </c>
      <c r="AN396" s="35" t="s">
        <v>94</v>
      </c>
      <c r="AO396" s="35">
        <v>2.35451</v>
      </c>
      <c r="AP396" s="35">
        <v>4.0</v>
      </c>
      <c r="AQ396" s="35">
        <v>0.0368</v>
      </c>
      <c r="AR396" s="35" t="s">
        <v>94</v>
      </c>
      <c r="AS396" s="35" t="s">
        <v>94</v>
      </c>
      <c r="AT396" s="89" t="s">
        <v>1608</v>
      </c>
      <c r="AU396" s="35" t="s">
        <v>1594</v>
      </c>
      <c r="AV396" s="35" t="s">
        <v>1519</v>
      </c>
      <c r="AW396" s="35" t="s">
        <v>1595</v>
      </c>
      <c r="AX396" s="91"/>
    </row>
    <row r="397">
      <c r="A397" s="35">
        <v>394.0</v>
      </c>
      <c r="B397" s="66" t="s">
        <v>1609</v>
      </c>
      <c r="C397" s="81" t="str">
        <f t="shared" si="11"/>
        <v>View</v>
      </c>
      <c r="D397" s="35" t="s">
        <v>1610</v>
      </c>
      <c r="E397" s="70">
        <v>-0.5448</v>
      </c>
      <c r="F397" s="84" t="str">
        <f t="shared" si="12"/>
        <v>Short-Term Inflation-Protected Bond</v>
      </c>
      <c r="G397" s="72">
        <v>0.0018</v>
      </c>
      <c r="H397" s="73">
        <v>0.055</v>
      </c>
      <c r="I397" s="73">
        <v>0.0426</v>
      </c>
      <c r="J397" s="73">
        <v>0.0621</v>
      </c>
      <c r="K397" s="73">
        <v>0.0957</v>
      </c>
      <c r="L397" s="73">
        <v>0.0695</v>
      </c>
      <c r="M397" s="73">
        <v>0.1824</v>
      </c>
      <c r="N397" s="74">
        <v>0.1234</v>
      </c>
      <c r="O397" s="73">
        <v>0.0695</v>
      </c>
      <c r="P397" s="74">
        <v>2.54</v>
      </c>
      <c r="Q397" s="75">
        <v>454.33287</v>
      </c>
      <c r="R397" s="77">
        <v>26.0</v>
      </c>
      <c r="S397" s="75">
        <v>2679.036501</v>
      </c>
      <c r="T397" s="72">
        <v>0.0501</v>
      </c>
      <c r="U397" s="72">
        <v>0.0377</v>
      </c>
      <c r="V397" s="35" t="s">
        <v>107</v>
      </c>
      <c r="W397" s="35">
        <v>70.0</v>
      </c>
      <c r="X397" s="35">
        <v>63.0</v>
      </c>
      <c r="Y397" s="72">
        <v>0.0023</v>
      </c>
      <c r="Z397" s="35">
        <v>0.43</v>
      </c>
      <c r="AA397" s="35" t="s">
        <v>1227</v>
      </c>
      <c r="AB397" s="35" t="s">
        <v>1611</v>
      </c>
      <c r="AC397" s="35" t="s">
        <v>94</v>
      </c>
      <c r="AD397" s="78">
        <v>40805.0</v>
      </c>
      <c r="AE397" s="35">
        <v>13.79</v>
      </c>
      <c r="AF397" s="35">
        <v>2.34</v>
      </c>
      <c r="AG397" s="78">
        <v>45870.0</v>
      </c>
      <c r="AH397" s="35">
        <v>0.0794</v>
      </c>
      <c r="AI397" s="35" t="s">
        <v>176</v>
      </c>
      <c r="AJ397" s="35" t="s">
        <v>92</v>
      </c>
      <c r="AK397" s="35" t="s">
        <v>1592</v>
      </c>
      <c r="AL397" s="35">
        <v>5030.0</v>
      </c>
      <c r="AM397" s="35" t="s">
        <v>94</v>
      </c>
      <c r="AN397" s="35" t="s">
        <v>94</v>
      </c>
      <c r="AO397" s="35" t="s">
        <v>94</v>
      </c>
      <c r="AP397" s="35">
        <v>4.0</v>
      </c>
      <c r="AQ397" s="35">
        <v>0.0</v>
      </c>
      <c r="AR397" s="35" t="s">
        <v>94</v>
      </c>
      <c r="AS397" s="35" t="s">
        <v>94</v>
      </c>
      <c r="AT397" s="89" t="s">
        <v>1612</v>
      </c>
      <c r="AU397" s="35" t="s">
        <v>1594</v>
      </c>
      <c r="AV397" s="35" t="s">
        <v>1519</v>
      </c>
      <c r="AW397" s="35" t="s">
        <v>1595</v>
      </c>
      <c r="AX397" s="91"/>
    </row>
    <row r="398">
      <c r="A398" s="35">
        <v>395.0</v>
      </c>
      <c r="B398" s="66" t="s">
        <v>1613</v>
      </c>
      <c r="C398" s="81" t="str">
        <f t="shared" si="11"/>
        <v>View</v>
      </c>
      <c r="D398" s="35" t="s">
        <v>1614</v>
      </c>
      <c r="E398" s="70">
        <v>1.673</v>
      </c>
      <c r="F398" s="84" t="str">
        <f t="shared" si="12"/>
        <v>Bank Loan</v>
      </c>
      <c r="G398" s="72">
        <v>0.0063</v>
      </c>
      <c r="H398" s="73">
        <v>0.0372</v>
      </c>
      <c r="I398" s="73">
        <v>0.0288</v>
      </c>
      <c r="J398" s="73">
        <v>0.0732</v>
      </c>
      <c r="K398" s="73">
        <v>0.3042</v>
      </c>
      <c r="L398" s="73">
        <v>0.0493</v>
      </c>
      <c r="M398" s="73">
        <v>0.3903</v>
      </c>
      <c r="N398" s="74">
        <v>1.1438</v>
      </c>
      <c r="O398" s="73">
        <v>0.0651</v>
      </c>
      <c r="P398" s="74">
        <v>6.02</v>
      </c>
      <c r="Q398" s="75">
        <v>4.36756</v>
      </c>
      <c r="R398" s="77">
        <v>418.0</v>
      </c>
      <c r="S398" s="75">
        <v>524.604162</v>
      </c>
      <c r="T398" s="72">
        <v>0.0713</v>
      </c>
      <c r="U398" s="72">
        <v>0.0757</v>
      </c>
      <c r="V398" s="35" t="s">
        <v>107</v>
      </c>
      <c r="W398" s="35">
        <v>25.0</v>
      </c>
      <c r="X398" s="35">
        <v>9.0</v>
      </c>
      <c r="Y398" s="72">
        <v>0.0011</v>
      </c>
      <c r="Z398" s="35">
        <v>0.17</v>
      </c>
      <c r="AA398" s="35" t="s">
        <v>1227</v>
      </c>
      <c r="AB398" s="35" t="s">
        <v>1218</v>
      </c>
      <c r="AC398" s="35" t="s">
        <v>94</v>
      </c>
      <c r="AD398" s="78">
        <v>40177.0</v>
      </c>
      <c r="AE398" s="35">
        <v>15.51</v>
      </c>
      <c r="AF398" s="35">
        <v>14.71</v>
      </c>
      <c r="AG398" s="78">
        <v>45869.0</v>
      </c>
      <c r="AH398" s="35">
        <v>0.0585</v>
      </c>
      <c r="AI398" s="35" t="s">
        <v>1228</v>
      </c>
      <c r="AJ398" s="35"/>
      <c r="AK398" s="35" t="s">
        <v>1615</v>
      </c>
      <c r="AL398" s="35">
        <v>5040.0</v>
      </c>
      <c r="AM398" s="35" t="s">
        <v>94</v>
      </c>
      <c r="AN398" s="35" t="s">
        <v>94</v>
      </c>
      <c r="AO398" s="35">
        <v>0.29</v>
      </c>
      <c r="AP398" s="35">
        <v>15.0</v>
      </c>
      <c r="AQ398" s="35">
        <v>0.0811729</v>
      </c>
      <c r="AR398" s="35">
        <v>0.05</v>
      </c>
      <c r="AS398" s="35" t="s">
        <v>94</v>
      </c>
      <c r="AT398" s="89" t="s">
        <v>1616</v>
      </c>
      <c r="AU398" s="35" t="s">
        <v>1617</v>
      </c>
      <c r="AV398" s="35" t="s">
        <v>1519</v>
      </c>
      <c r="AW398" s="35" t="s">
        <v>1618</v>
      </c>
      <c r="AX398" s="91"/>
    </row>
    <row r="399">
      <c r="A399" s="35">
        <v>396.0</v>
      </c>
      <c r="B399" s="66" t="s">
        <v>1619</v>
      </c>
      <c r="C399" s="81" t="str">
        <f t="shared" si="11"/>
        <v>View</v>
      </c>
      <c r="D399" s="35" t="s">
        <v>1620</v>
      </c>
      <c r="E399" s="70">
        <v>1.6626</v>
      </c>
      <c r="F399" s="84" t="str">
        <f t="shared" si="12"/>
        <v>Bank Loan</v>
      </c>
      <c r="G399" s="72">
        <v>0.0077</v>
      </c>
      <c r="H399" s="73">
        <v>0.0397</v>
      </c>
      <c r="I399" s="73">
        <v>0.0323</v>
      </c>
      <c r="J399" s="73">
        <v>0.0807</v>
      </c>
      <c r="K399" s="73">
        <v>0.3159</v>
      </c>
      <c r="L399" s="73">
        <v>0.0445</v>
      </c>
      <c r="M399" s="73">
        <v>0.4033</v>
      </c>
      <c r="N399" s="74">
        <v>1.1682</v>
      </c>
      <c r="O399" s="73">
        <v>0.0618</v>
      </c>
      <c r="P399" s="74">
        <v>6.53</v>
      </c>
      <c r="Q399" s="75">
        <v>-169.602308</v>
      </c>
      <c r="R399" s="77">
        <v>310.0</v>
      </c>
      <c r="S399" s="75">
        <v>835.209236</v>
      </c>
      <c r="T399" s="72">
        <v>0.0704</v>
      </c>
      <c r="U399" s="72">
        <v>0.0778</v>
      </c>
      <c r="V399" s="35" t="s">
        <v>107</v>
      </c>
      <c r="W399" s="35">
        <v>4.0</v>
      </c>
      <c r="X399" s="35">
        <v>4.0</v>
      </c>
      <c r="Y399" s="72">
        <v>0.0011</v>
      </c>
      <c r="Z399" s="35">
        <v>0.22</v>
      </c>
      <c r="AA399" s="35" t="s">
        <v>1227</v>
      </c>
      <c r="AB399" s="35" t="s">
        <v>1621</v>
      </c>
      <c r="AC399" s="35" t="s">
        <v>94</v>
      </c>
      <c r="AD399" s="78">
        <v>41544.0</v>
      </c>
      <c r="AE399" s="35">
        <v>11.77</v>
      </c>
      <c r="AF399" s="35">
        <v>8.11</v>
      </c>
      <c r="AG399" s="78">
        <v>45870.0</v>
      </c>
      <c r="AH399" s="35">
        <v>0.069</v>
      </c>
      <c r="AI399" s="35" t="s">
        <v>176</v>
      </c>
      <c r="AJ399" s="35"/>
      <c r="AK399" s="35" t="s">
        <v>1615</v>
      </c>
      <c r="AL399" s="35">
        <v>5040.0</v>
      </c>
      <c r="AM399" s="35" t="s">
        <v>94</v>
      </c>
      <c r="AN399" s="35" t="s">
        <v>94</v>
      </c>
      <c r="AO399" s="35">
        <v>0.23875</v>
      </c>
      <c r="AP399" s="35">
        <v>15.0</v>
      </c>
      <c r="AQ399" s="35" t="s">
        <v>94</v>
      </c>
      <c r="AR399" s="35">
        <v>0.0744</v>
      </c>
      <c r="AS399" s="35" t="s">
        <v>94</v>
      </c>
      <c r="AT399" s="89" t="s">
        <v>1622</v>
      </c>
      <c r="AU399" s="35" t="s">
        <v>1617</v>
      </c>
      <c r="AV399" s="35" t="s">
        <v>1519</v>
      </c>
      <c r="AW399" s="35" t="s">
        <v>1618</v>
      </c>
      <c r="AX399" s="91"/>
    </row>
    <row r="400">
      <c r="A400" s="35">
        <v>397.0</v>
      </c>
      <c r="B400" s="66" t="s">
        <v>1623</v>
      </c>
      <c r="C400" s="81" t="str">
        <f t="shared" si="11"/>
        <v>View</v>
      </c>
      <c r="D400" s="35" t="s">
        <v>1624</v>
      </c>
      <c r="E400" s="70">
        <v>1.6035</v>
      </c>
      <c r="F400" s="84" t="str">
        <f t="shared" si="12"/>
        <v>Bank Loan</v>
      </c>
      <c r="G400" s="72">
        <v>0.0057</v>
      </c>
      <c r="H400" s="73">
        <v>0.0376</v>
      </c>
      <c r="I400" s="73">
        <v>0.031</v>
      </c>
      <c r="J400" s="73">
        <v>0.0752</v>
      </c>
      <c r="K400" s="73">
        <v>0.2982</v>
      </c>
      <c r="L400" s="73">
        <v>0.04</v>
      </c>
      <c r="M400" s="73">
        <v>0.3832</v>
      </c>
      <c r="N400" s="74">
        <v>1.1626</v>
      </c>
      <c r="O400" s="73">
        <v>0.0568</v>
      </c>
      <c r="P400" s="74">
        <v>6.77</v>
      </c>
      <c r="Q400" s="75">
        <v>379.027892</v>
      </c>
      <c r="R400" s="77">
        <v>325.0</v>
      </c>
      <c r="S400" s="75">
        <v>4973.392982</v>
      </c>
      <c r="T400" s="72">
        <v>0.0717</v>
      </c>
      <c r="U400" s="72">
        <v>0.0762</v>
      </c>
      <c r="V400" s="35" t="s">
        <v>107</v>
      </c>
      <c r="W400" s="35">
        <v>15.0</v>
      </c>
      <c r="X400" s="35">
        <v>15.0</v>
      </c>
      <c r="Y400" s="72">
        <v>0.0011</v>
      </c>
      <c r="Z400" s="35">
        <v>0.2</v>
      </c>
      <c r="AA400" s="35" t="s">
        <v>1227</v>
      </c>
      <c r="AB400" s="35" t="s">
        <v>1218</v>
      </c>
      <c r="AC400" s="35" t="s">
        <v>94</v>
      </c>
      <c r="AD400" s="78">
        <v>39478.0</v>
      </c>
      <c r="AE400" s="35">
        <v>16.18</v>
      </c>
      <c r="AF400" s="35">
        <v>16.18</v>
      </c>
      <c r="AG400" s="78">
        <v>45869.0</v>
      </c>
      <c r="AH400" s="35">
        <v>0.0587</v>
      </c>
      <c r="AI400" s="35" t="s">
        <v>1228</v>
      </c>
      <c r="AJ400" s="35"/>
      <c r="AK400" s="35" t="s">
        <v>1615</v>
      </c>
      <c r="AL400" s="35">
        <v>5040.0</v>
      </c>
      <c r="AM400" s="35" t="s">
        <v>94</v>
      </c>
      <c r="AN400" s="35" t="s">
        <v>94</v>
      </c>
      <c r="AO400" s="35">
        <v>0.47889</v>
      </c>
      <c r="AP400" s="35">
        <v>16.0</v>
      </c>
      <c r="AQ400" s="35" t="s">
        <v>94</v>
      </c>
      <c r="AR400" s="35">
        <v>0.0914</v>
      </c>
      <c r="AS400" s="35" t="s">
        <v>94</v>
      </c>
      <c r="AT400" s="89" t="s">
        <v>1625</v>
      </c>
      <c r="AU400" s="35" t="s">
        <v>1617</v>
      </c>
      <c r="AV400" s="35" t="s">
        <v>1519</v>
      </c>
      <c r="AW400" s="35" t="s">
        <v>1618</v>
      </c>
      <c r="AX400" s="91"/>
    </row>
    <row r="401">
      <c r="A401" s="35">
        <v>398.0</v>
      </c>
      <c r="B401" s="66" t="s">
        <v>1626</v>
      </c>
      <c r="C401" s="81" t="str">
        <f t="shared" si="11"/>
        <v>View</v>
      </c>
      <c r="D401" s="35" t="s">
        <v>1627</v>
      </c>
      <c r="E401" s="70">
        <v>1.3576</v>
      </c>
      <c r="F401" s="84" t="str">
        <f t="shared" si="12"/>
        <v>Bank Loan</v>
      </c>
      <c r="G401" s="72">
        <v>0.0</v>
      </c>
      <c r="H401" s="73">
        <v>0.0351</v>
      </c>
      <c r="I401" s="73">
        <v>0.0281</v>
      </c>
      <c r="J401" s="73">
        <v>0.0688</v>
      </c>
      <c r="K401" s="73">
        <v>0.3226</v>
      </c>
      <c r="L401" s="73">
        <v>0.07</v>
      </c>
      <c r="M401" s="73">
        <v>0.3594</v>
      </c>
      <c r="N401" s="74">
        <v>0.81</v>
      </c>
      <c r="O401" s="73">
        <v>0.076</v>
      </c>
      <c r="P401" s="74">
        <v>4.72</v>
      </c>
      <c r="Q401" s="75">
        <v>39.706665</v>
      </c>
      <c r="R401" s="77">
        <v>211.0</v>
      </c>
      <c r="S401" s="75">
        <v>533.639409</v>
      </c>
      <c r="T401" s="72">
        <v>0.0704</v>
      </c>
      <c r="U401" s="72">
        <v>0.0711</v>
      </c>
      <c r="V401" s="35" t="s">
        <v>107</v>
      </c>
      <c r="W401" s="35">
        <v>47.0</v>
      </c>
      <c r="X401" s="35">
        <v>2.0</v>
      </c>
      <c r="Y401" s="72">
        <v>0.0014</v>
      </c>
      <c r="Z401" s="35">
        <v>0.27</v>
      </c>
      <c r="AA401" s="35" t="s">
        <v>1227</v>
      </c>
      <c r="AB401" s="35" t="s">
        <v>90</v>
      </c>
      <c r="AC401" s="35" t="s">
        <v>94</v>
      </c>
      <c r="AD401" s="78">
        <v>42054.0</v>
      </c>
      <c r="AE401" s="35">
        <v>10.37</v>
      </c>
      <c r="AF401" s="35">
        <v>3.7</v>
      </c>
      <c r="AG401" s="78">
        <v>45862.0</v>
      </c>
      <c r="AH401" s="35">
        <v>0.2504</v>
      </c>
      <c r="AI401" s="35" t="s">
        <v>176</v>
      </c>
      <c r="AJ401" s="35" t="s">
        <v>92</v>
      </c>
      <c r="AK401" s="35" t="s">
        <v>1615</v>
      </c>
      <c r="AL401" s="35">
        <v>5040.0</v>
      </c>
      <c r="AM401" s="35" t="s">
        <v>94</v>
      </c>
      <c r="AN401" s="35" t="s">
        <v>94</v>
      </c>
      <c r="AO401" s="35" t="s">
        <v>94</v>
      </c>
      <c r="AP401" s="35" t="s">
        <v>94</v>
      </c>
      <c r="AQ401" s="35" t="s">
        <v>94</v>
      </c>
      <c r="AR401" s="35">
        <v>0.0642</v>
      </c>
      <c r="AS401" s="35" t="s">
        <v>94</v>
      </c>
      <c r="AT401" s="89" t="s">
        <v>1628</v>
      </c>
      <c r="AU401" s="35" t="s">
        <v>1617</v>
      </c>
      <c r="AV401" s="35" t="s">
        <v>1519</v>
      </c>
      <c r="AW401" s="35" t="s">
        <v>1618</v>
      </c>
      <c r="AX401" s="91"/>
    </row>
    <row r="402">
      <c r="A402" s="35">
        <v>399.0</v>
      </c>
      <c r="B402" s="66" t="s">
        <v>1629</v>
      </c>
      <c r="C402" s="81" t="str">
        <f t="shared" si="11"/>
        <v>View</v>
      </c>
      <c r="D402" s="35" t="s">
        <v>1630</v>
      </c>
      <c r="E402" s="70">
        <v>1.3335</v>
      </c>
      <c r="F402" s="84" t="str">
        <f t="shared" si="12"/>
        <v>Bank Loan</v>
      </c>
      <c r="G402" s="72">
        <v>0.0057</v>
      </c>
      <c r="H402" s="73">
        <v>0.0262</v>
      </c>
      <c r="I402" s="73">
        <v>0.0203</v>
      </c>
      <c r="J402" s="73">
        <v>0.0655</v>
      </c>
      <c r="K402" s="73">
        <v>0.2749</v>
      </c>
      <c r="L402" s="73">
        <v>0.0528</v>
      </c>
      <c r="M402" s="73">
        <v>0.3439</v>
      </c>
      <c r="N402" s="74">
        <v>0.9289</v>
      </c>
      <c r="O402" s="73">
        <v>0.0669</v>
      </c>
      <c r="P402" s="74">
        <v>5.17</v>
      </c>
      <c r="Q402" s="75">
        <v>-9.224644</v>
      </c>
      <c r="R402" s="77">
        <v>305.0</v>
      </c>
      <c r="S402" s="75">
        <v>310.378971</v>
      </c>
      <c r="T402" s="72">
        <v>0.0754</v>
      </c>
      <c r="U402" s="72">
        <v>0.0749</v>
      </c>
      <c r="V402" s="35" t="s">
        <v>107</v>
      </c>
      <c r="W402" s="35">
        <v>62.0</v>
      </c>
      <c r="X402" s="35">
        <v>41.0</v>
      </c>
      <c r="Y402" s="72">
        <v>0.0019</v>
      </c>
      <c r="Z402" s="35">
        <v>0.17</v>
      </c>
      <c r="AA402" s="35" t="s">
        <v>1227</v>
      </c>
      <c r="AB402" s="35" t="s">
        <v>1218</v>
      </c>
      <c r="AC402" s="35" t="s">
        <v>94</v>
      </c>
      <c r="AD402" s="78">
        <v>43579.0</v>
      </c>
      <c r="AE402" s="35">
        <v>6.19</v>
      </c>
      <c r="AF402" s="35">
        <v>5.84</v>
      </c>
      <c r="AG402" s="78">
        <v>45859.0</v>
      </c>
      <c r="AH402" s="35">
        <v>0.1414</v>
      </c>
      <c r="AI402" s="35" t="s">
        <v>176</v>
      </c>
      <c r="AJ402" s="35" t="s">
        <v>92</v>
      </c>
      <c r="AK402" s="35" t="s">
        <v>1615</v>
      </c>
      <c r="AL402" s="35">
        <v>5040.0</v>
      </c>
      <c r="AM402" s="35" t="s">
        <v>94</v>
      </c>
      <c r="AN402" s="35" t="s">
        <v>94</v>
      </c>
      <c r="AO402" s="35" t="s">
        <v>94</v>
      </c>
      <c r="AP402" s="35" t="s">
        <v>94</v>
      </c>
      <c r="AQ402" s="35" t="s">
        <v>94</v>
      </c>
      <c r="AR402" s="35">
        <v>0.0675</v>
      </c>
      <c r="AS402" s="35" t="s">
        <v>94</v>
      </c>
      <c r="AT402" s="89" t="s">
        <v>1631</v>
      </c>
      <c r="AU402" s="35" t="s">
        <v>1617</v>
      </c>
      <c r="AV402" s="35" t="s">
        <v>1519</v>
      </c>
      <c r="AW402" s="35" t="s">
        <v>1618</v>
      </c>
      <c r="AX402" s="91"/>
    </row>
    <row r="403">
      <c r="A403" s="35">
        <v>400.0</v>
      </c>
      <c r="B403" s="66" t="s">
        <v>1632</v>
      </c>
      <c r="C403" s="81" t="str">
        <f t="shared" si="11"/>
        <v>View</v>
      </c>
      <c r="D403" s="35" t="s">
        <v>1633</v>
      </c>
      <c r="E403" s="70">
        <v>1.1212</v>
      </c>
      <c r="F403" s="84" t="str">
        <f t="shared" si="12"/>
        <v>Bank Loan</v>
      </c>
      <c r="G403" s="72">
        <v>0.0086</v>
      </c>
      <c r="H403" s="73">
        <v>0.033</v>
      </c>
      <c r="I403" s="73">
        <v>0.0264</v>
      </c>
      <c r="J403" s="73">
        <v>0.0723</v>
      </c>
      <c r="K403" s="73">
        <v>0.2609</v>
      </c>
      <c r="L403" s="73">
        <v>0.0565</v>
      </c>
      <c r="M403" s="73">
        <v>0.3298</v>
      </c>
      <c r="N403" s="74">
        <v>0.7834</v>
      </c>
      <c r="O403" s="73">
        <v>0.0696</v>
      </c>
      <c r="P403" s="74">
        <v>4.74</v>
      </c>
      <c r="Q403" s="75">
        <v>-23.879435</v>
      </c>
      <c r="R403" s="77">
        <v>315.0</v>
      </c>
      <c r="S403" s="75">
        <v>2388.962404</v>
      </c>
      <c r="T403" s="72">
        <v>0.0664</v>
      </c>
      <c r="U403" s="72">
        <v>0.0704</v>
      </c>
      <c r="V403" s="35" t="s">
        <v>107</v>
      </c>
      <c r="W403" s="35">
        <v>28.0</v>
      </c>
      <c r="X403" s="35">
        <v>69.0</v>
      </c>
      <c r="Y403" s="72">
        <v>0.002</v>
      </c>
      <c r="Z403" s="35">
        <v>0.22</v>
      </c>
      <c r="AA403" s="35" t="s">
        <v>1227</v>
      </c>
      <c r="AB403" s="35" t="s">
        <v>1634</v>
      </c>
      <c r="AC403" s="35" t="s">
        <v>94</v>
      </c>
      <c r="AD403" s="78">
        <v>41395.0</v>
      </c>
      <c r="AE403" s="35">
        <v>12.18</v>
      </c>
      <c r="AF403" s="35">
        <v>5.33</v>
      </c>
      <c r="AG403" s="78">
        <v>45860.0</v>
      </c>
      <c r="AH403" s="35">
        <v>0.2525</v>
      </c>
      <c r="AI403" s="35" t="s">
        <v>176</v>
      </c>
      <c r="AJ403" s="35" t="s">
        <v>365</v>
      </c>
      <c r="AK403" s="35" t="s">
        <v>1615</v>
      </c>
      <c r="AL403" s="35">
        <v>5040.0</v>
      </c>
      <c r="AM403" s="35" t="s">
        <v>94</v>
      </c>
      <c r="AN403" s="35" t="s">
        <v>94</v>
      </c>
      <c r="AO403" s="35">
        <v>0.54</v>
      </c>
      <c r="AP403" s="35">
        <v>16.0</v>
      </c>
      <c r="AQ403" s="35">
        <v>0.0751</v>
      </c>
      <c r="AR403" s="35">
        <v>0.0665</v>
      </c>
      <c r="AS403" s="35" t="s">
        <v>94</v>
      </c>
      <c r="AT403" s="89" t="s">
        <v>1635</v>
      </c>
      <c r="AU403" s="35" t="s">
        <v>1617</v>
      </c>
      <c r="AV403" s="35" t="s">
        <v>1519</v>
      </c>
      <c r="AW403" s="35" t="s">
        <v>1618</v>
      </c>
      <c r="AX403" s="91"/>
    </row>
    <row r="404">
      <c r="A404" s="35">
        <v>401.0</v>
      </c>
      <c r="B404" s="66" t="s">
        <v>1636</v>
      </c>
      <c r="C404" s="81" t="str">
        <f t="shared" si="11"/>
        <v>View</v>
      </c>
      <c r="D404" s="35" t="s">
        <v>1637</v>
      </c>
      <c r="E404" s="70">
        <v>1.3721</v>
      </c>
      <c r="F404" s="84" t="str">
        <f t="shared" si="12"/>
        <v>High Yield Bond</v>
      </c>
      <c r="G404" s="72">
        <v>0.0078</v>
      </c>
      <c r="H404" s="73">
        <v>0.0352</v>
      </c>
      <c r="I404" s="73">
        <v>0.0227</v>
      </c>
      <c r="J404" s="73">
        <v>0.0597</v>
      </c>
      <c r="K404" s="73">
        <v>0.3</v>
      </c>
      <c r="L404" s="73">
        <v>0.056</v>
      </c>
      <c r="M404" s="73">
        <v>0.3805</v>
      </c>
      <c r="N404" s="74">
        <v>1.0709</v>
      </c>
      <c r="O404" s="73">
        <v>0.062</v>
      </c>
      <c r="P404" s="74">
        <v>6.19</v>
      </c>
      <c r="Q404" s="75">
        <v>169.284627</v>
      </c>
      <c r="R404" s="77">
        <v>501.0</v>
      </c>
      <c r="S404" s="75">
        <v>3008.32708</v>
      </c>
      <c r="T404" s="72">
        <v>0.0586</v>
      </c>
      <c r="U404" s="72">
        <v>0.0625</v>
      </c>
      <c r="V404" s="35" t="s">
        <v>107</v>
      </c>
      <c r="W404" s="35">
        <v>93.0</v>
      </c>
      <c r="X404" s="35">
        <v>67.0</v>
      </c>
      <c r="Y404" s="72">
        <v>0.0017</v>
      </c>
      <c r="Z404" s="35">
        <v>0.39</v>
      </c>
      <c r="AA404" s="35" t="s">
        <v>1227</v>
      </c>
      <c r="AB404" s="35" t="s">
        <v>1218</v>
      </c>
      <c r="AC404" s="35" t="s">
        <v>94</v>
      </c>
      <c r="AD404" s="78">
        <v>41260.0</v>
      </c>
      <c r="AE404" s="35">
        <v>12.54</v>
      </c>
      <c r="AF404" s="35">
        <v>1.34</v>
      </c>
      <c r="AG404" s="78">
        <v>45869.0</v>
      </c>
      <c r="AH404" s="35">
        <v>0.0537</v>
      </c>
      <c r="AI404" s="35" t="s">
        <v>176</v>
      </c>
      <c r="AJ404" s="35"/>
      <c r="AK404" s="35" t="s">
        <v>1638</v>
      </c>
      <c r="AL404" s="35">
        <v>5050.0</v>
      </c>
      <c r="AM404" s="35" t="s">
        <v>94</v>
      </c>
      <c r="AN404" s="35" t="s">
        <v>94</v>
      </c>
      <c r="AO404" s="35">
        <v>1.5</v>
      </c>
      <c r="AP404" s="35">
        <v>14.0</v>
      </c>
      <c r="AQ404" s="35" t="s">
        <v>94</v>
      </c>
      <c r="AR404" s="35">
        <v>0.0618</v>
      </c>
      <c r="AS404" s="35" t="s">
        <v>94</v>
      </c>
      <c r="AT404" s="89" t="s">
        <v>1639</v>
      </c>
      <c r="AU404" s="35" t="s">
        <v>1640</v>
      </c>
      <c r="AV404" s="35" t="s">
        <v>1641</v>
      </c>
      <c r="AW404" s="35" t="s">
        <v>1642</v>
      </c>
      <c r="AX404" s="91"/>
    </row>
    <row r="405">
      <c r="A405" s="35">
        <v>402.0</v>
      </c>
      <c r="B405" s="66" t="s">
        <v>1643</v>
      </c>
      <c r="C405" s="81" t="str">
        <f t="shared" si="11"/>
        <v>View</v>
      </c>
      <c r="D405" s="35" t="s">
        <v>1644</v>
      </c>
      <c r="E405" s="70">
        <v>1.1827</v>
      </c>
      <c r="F405" s="84" t="str">
        <f t="shared" si="12"/>
        <v>High Yield Bond</v>
      </c>
      <c r="G405" s="72">
        <v>0.0094</v>
      </c>
      <c r="H405" s="73">
        <v>0.0269</v>
      </c>
      <c r="I405" s="73">
        <v>0.0213</v>
      </c>
      <c r="J405" s="73">
        <v>0.05</v>
      </c>
      <c r="K405" s="73">
        <v>0.1716</v>
      </c>
      <c r="L405" s="73">
        <v>0.0041</v>
      </c>
      <c r="M405" s="73">
        <v>0.2218</v>
      </c>
      <c r="N405" s="74">
        <v>1.631</v>
      </c>
      <c r="O405" s="73">
        <v>0.0041</v>
      </c>
      <c r="P405" s="74">
        <v>53.5</v>
      </c>
      <c r="Q405" s="75">
        <v>-30.305503</v>
      </c>
      <c r="R405" s="77">
        <v>66.0</v>
      </c>
      <c r="S405" s="75">
        <v>747.718604</v>
      </c>
      <c r="T405" s="72">
        <v>0.045</v>
      </c>
      <c r="U405" s="72">
        <v>0.0511</v>
      </c>
      <c r="V405" s="35" t="s">
        <v>107</v>
      </c>
      <c r="W405" s="35">
        <v>97.0</v>
      </c>
      <c r="X405" s="35">
        <v>99.0</v>
      </c>
      <c r="Y405" s="72">
        <v>6.0E-4</v>
      </c>
      <c r="Z405" s="35">
        <v>0.07</v>
      </c>
      <c r="AA405" s="35" t="s">
        <v>1227</v>
      </c>
      <c r="AB405" s="35" t="s">
        <v>1645</v>
      </c>
      <c r="AC405" s="35" t="s">
        <v>94</v>
      </c>
      <c r="AD405" s="78">
        <v>40451.0</v>
      </c>
      <c r="AE405" s="35">
        <v>14.76</v>
      </c>
      <c r="AF405" s="35">
        <v>0.42</v>
      </c>
      <c r="AG405" s="78">
        <v>45869.0</v>
      </c>
      <c r="AH405" s="35">
        <v>0.0401</v>
      </c>
      <c r="AI405" s="35" t="s">
        <v>176</v>
      </c>
      <c r="AJ405" s="35"/>
      <c r="AK405" s="35" t="s">
        <v>1638</v>
      </c>
      <c r="AL405" s="35">
        <v>5050.0</v>
      </c>
      <c r="AM405" s="35" t="s">
        <v>94</v>
      </c>
      <c r="AN405" s="35" t="s">
        <v>94</v>
      </c>
      <c r="AO405" s="35" t="s">
        <v>94</v>
      </c>
      <c r="AP405" s="35" t="s">
        <v>94</v>
      </c>
      <c r="AQ405" s="35" t="s">
        <v>94</v>
      </c>
      <c r="AR405" s="35">
        <v>0.0719</v>
      </c>
      <c r="AS405" s="35" t="s">
        <v>94</v>
      </c>
      <c r="AT405" s="89" t="s">
        <v>1646</v>
      </c>
      <c r="AU405" s="35" t="s">
        <v>1640</v>
      </c>
      <c r="AV405" s="35" t="s">
        <v>1641</v>
      </c>
      <c r="AW405" s="35" t="s">
        <v>1642</v>
      </c>
      <c r="AX405" s="91"/>
    </row>
    <row r="406">
      <c r="A406" s="35">
        <v>403.0</v>
      </c>
      <c r="B406" s="66" t="s">
        <v>1647</v>
      </c>
      <c r="C406" s="81" t="str">
        <f t="shared" si="11"/>
        <v>View</v>
      </c>
      <c r="D406" s="35" t="s">
        <v>1648</v>
      </c>
      <c r="E406" s="70">
        <v>1.0867</v>
      </c>
      <c r="F406" s="84" t="str">
        <f t="shared" si="12"/>
        <v>High Yield Bond</v>
      </c>
      <c r="G406" s="72">
        <v>0.0086</v>
      </c>
      <c r="H406" s="73">
        <v>0.0365</v>
      </c>
      <c r="I406" s="73">
        <v>0.0241</v>
      </c>
      <c r="J406" s="73">
        <v>0.0758</v>
      </c>
      <c r="K406" s="73">
        <v>0.2858</v>
      </c>
      <c r="L406" s="73">
        <v>0.0913</v>
      </c>
      <c r="M406" s="73">
        <v>0.3997</v>
      </c>
      <c r="N406" s="74">
        <v>0.8634</v>
      </c>
      <c r="O406" s="73">
        <v>0.0992</v>
      </c>
      <c r="P406" s="74">
        <v>4.06</v>
      </c>
      <c r="Q406" s="75">
        <v>35.211055</v>
      </c>
      <c r="R406" s="77">
        <v>170.0</v>
      </c>
      <c r="S406" s="75">
        <v>709.887928</v>
      </c>
      <c r="T406" s="72">
        <v>0.0</v>
      </c>
      <c r="U406" s="72">
        <v>0.0762</v>
      </c>
      <c r="V406" s="35" t="s">
        <v>107</v>
      </c>
      <c r="W406" s="35">
        <v>56.0</v>
      </c>
      <c r="X406" s="35">
        <v>6.0</v>
      </c>
      <c r="Y406" s="72">
        <v>0.0018</v>
      </c>
      <c r="Z406" s="35">
        <v>0.43</v>
      </c>
      <c r="AA406" s="35" t="s">
        <v>1227</v>
      </c>
      <c r="AB406" s="35" t="s">
        <v>1237</v>
      </c>
      <c r="AC406" s="35" t="s">
        <v>94</v>
      </c>
      <c r="AD406" s="78">
        <v>43647.0</v>
      </c>
      <c r="AE406" s="35">
        <v>17.93</v>
      </c>
      <c r="AF406" s="35">
        <v>10.49</v>
      </c>
      <c r="AG406" s="78">
        <v>45856.0</v>
      </c>
      <c r="AH406" s="35">
        <v>0.0639</v>
      </c>
      <c r="AI406" s="35" t="s">
        <v>176</v>
      </c>
      <c r="AJ406" s="35"/>
      <c r="AK406" s="35" t="s">
        <v>1638</v>
      </c>
      <c r="AL406" s="35">
        <v>5050.0</v>
      </c>
      <c r="AM406" s="35" t="s">
        <v>94</v>
      </c>
      <c r="AN406" s="35" t="s">
        <v>94</v>
      </c>
      <c r="AO406" s="35">
        <v>1.9</v>
      </c>
      <c r="AP406" s="35">
        <v>16.0</v>
      </c>
      <c r="AQ406" s="35">
        <v>0.081</v>
      </c>
      <c r="AR406" s="35">
        <v>0.0824</v>
      </c>
      <c r="AS406" s="35" t="s">
        <v>94</v>
      </c>
      <c r="AT406" s="89" t="s">
        <v>1649</v>
      </c>
      <c r="AU406" s="35" t="s">
        <v>1640</v>
      </c>
      <c r="AV406" s="35" t="s">
        <v>1641</v>
      </c>
      <c r="AW406" s="35" t="s">
        <v>1642</v>
      </c>
      <c r="AX406" s="91"/>
    </row>
    <row r="407">
      <c r="A407" s="35">
        <v>404.0</v>
      </c>
      <c r="B407" s="66" t="s">
        <v>1650</v>
      </c>
      <c r="C407" s="81" t="str">
        <f t="shared" si="11"/>
        <v>View</v>
      </c>
      <c r="D407" s="35" t="s">
        <v>1651</v>
      </c>
      <c r="E407" s="70">
        <v>1.01</v>
      </c>
      <c r="F407" s="84" t="str">
        <f t="shared" si="12"/>
        <v>High Yield Bond</v>
      </c>
      <c r="G407" s="72">
        <v>0.0052</v>
      </c>
      <c r="H407" s="73">
        <v>0.0332</v>
      </c>
      <c r="I407" s="73">
        <v>0.024</v>
      </c>
      <c r="J407" s="73">
        <v>0.0889</v>
      </c>
      <c r="K407" s="73">
        <v>0.319</v>
      </c>
      <c r="L407" s="73">
        <v>0.0806</v>
      </c>
      <c r="M407" s="73">
        <v>0.4198</v>
      </c>
      <c r="N407" s="74">
        <v>0.8182</v>
      </c>
      <c r="O407" s="73">
        <v>0.0824</v>
      </c>
      <c r="P407" s="74">
        <v>5.17</v>
      </c>
      <c r="Q407" s="75">
        <v>-17.409225</v>
      </c>
      <c r="R407" s="77">
        <v>177.0</v>
      </c>
      <c r="S407" s="75">
        <v>426.171754</v>
      </c>
      <c r="T407" s="72">
        <v>0.0576</v>
      </c>
      <c r="U407" s="72">
        <v>0.0733</v>
      </c>
      <c r="V407" s="35" t="s">
        <v>107</v>
      </c>
      <c r="W407" s="35">
        <v>14.0</v>
      </c>
      <c r="X407" s="35">
        <v>2.0</v>
      </c>
      <c r="Y407" s="72">
        <v>0.0045</v>
      </c>
      <c r="Z407" s="35">
        <v>0.36</v>
      </c>
      <c r="AA407" s="35" t="s">
        <v>1227</v>
      </c>
      <c r="AB407" s="35" t="s">
        <v>1237</v>
      </c>
      <c r="AC407" s="35" t="s">
        <v>94</v>
      </c>
      <c r="AD407" s="78">
        <v>41786.0</v>
      </c>
      <c r="AE407" s="35">
        <v>11.1</v>
      </c>
      <c r="AF407" s="35">
        <v>4.34</v>
      </c>
      <c r="AG407" s="78">
        <v>45840.0</v>
      </c>
      <c r="AH407" s="35">
        <v>0.4873</v>
      </c>
      <c r="AI407" s="35" t="s">
        <v>176</v>
      </c>
      <c r="AJ407" s="35" t="s">
        <v>92</v>
      </c>
      <c r="AK407" s="35" t="s">
        <v>1638</v>
      </c>
      <c r="AL407" s="35">
        <v>5050.0</v>
      </c>
      <c r="AM407" s="35" t="s">
        <v>94</v>
      </c>
      <c r="AN407" s="35" t="s">
        <v>94</v>
      </c>
      <c r="AO407" s="35">
        <v>-0.00356</v>
      </c>
      <c r="AP407" s="35">
        <v>15.0</v>
      </c>
      <c r="AQ407" s="35">
        <v>0.075</v>
      </c>
      <c r="AR407" s="35">
        <v>0.0648</v>
      </c>
      <c r="AS407" s="35" t="s">
        <v>94</v>
      </c>
      <c r="AT407" s="89" t="s">
        <v>1652</v>
      </c>
      <c r="AU407" s="35" t="s">
        <v>1640</v>
      </c>
      <c r="AV407" s="35" t="s">
        <v>1641</v>
      </c>
      <c r="AW407" s="35" t="s">
        <v>1642</v>
      </c>
      <c r="AX407" s="91"/>
    </row>
    <row r="408">
      <c r="A408" s="35">
        <v>405.0</v>
      </c>
      <c r="B408" s="66" t="s">
        <v>1653</v>
      </c>
      <c r="C408" s="81" t="str">
        <f t="shared" si="11"/>
        <v>View</v>
      </c>
      <c r="D408" s="35" t="s">
        <v>1654</v>
      </c>
      <c r="E408" s="70">
        <v>0.6673</v>
      </c>
      <c r="F408" s="84" t="str">
        <f t="shared" si="12"/>
        <v>High Yield Bond</v>
      </c>
      <c r="G408" s="72">
        <v>0.0057</v>
      </c>
      <c r="H408" s="73">
        <v>0.0503</v>
      </c>
      <c r="I408" s="73">
        <v>0.0368</v>
      </c>
      <c r="J408" s="73">
        <v>0.0905</v>
      </c>
      <c r="K408" s="73">
        <v>0.2608</v>
      </c>
      <c r="L408" s="73">
        <v>0.0954</v>
      </c>
      <c r="M408" s="73">
        <v>0.3395</v>
      </c>
      <c r="N408" s="74">
        <v>0.5962</v>
      </c>
      <c r="O408" s="73">
        <v>0.1061</v>
      </c>
      <c r="P408" s="74">
        <v>3.18</v>
      </c>
      <c r="Q408" s="75">
        <v>-41.398726</v>
      </c>
      <c r="R408" s="77">
        <v>871.0</v>
      </c>
      <c r="S408" s="75">
        <v>1399.18756</v>
      </c>
      <c r="T408" s="72">
        <v>0.0648</v>
      </c>
      <c r="U408" s="72">
        <v>0.0725</v>
      </c>
      <c r="V408" s="35" t="s">
        <v>107</v>
      </c>
      <c r="W408" s="35">
        <v>19.0</v>
      </c>
      <c r="X408" s="35">
        <v>24.0</v>
      </c>
      <c r="Y408" s="72">
        <v>0.0039</v>
      </c>
      <c r="Z408" s="35">
        <v>0.66</v>
      </c>
      <c r="AA408" s="35" t="s">
        <v>1227</v>
      </c>
      <c r="AB408" s="35" t="s">
        <v>1218</v>
      </c>
      <c r="AC408" s="35" t="s">
        <v>94</v>
      </c>
      <c r="AD408" s="78">
        <v>40710.0</v>
      </c>
      <c r="AE408" s="35">
        <v>9.53</v>
      </c>
      <c r="AF408" s="35">
        <v>2.47</v>
      </c>
      <c r="AG408" s="78">
        <v>45870.0</v>
      </c>
      <c r="AH408" s="35">
        <v>0.57</v>
      </c>
      <c r="AI408" s="35" t="s">
        <v>176</v>
      </c>
      <c r="AJ408" s="35" t="s">
        <v>92</v>
      </c>
      <c r="AK408" s="35" t="s">
        <v>1638</v>
      </c>
      <c r="AL408" s="35">
        <v>5050.0</v>
      </c>
      <c r="AM408" s="35" t="s">
        <v>94</v>
      </c>
      <c r="AN408" s="35" t="s">
        <v>94</v>
      </c>
      <c r="AO408" s="35">
        <v>2.06316</v>
      </c>
      <c r="AP408" s="35">
        <v>15.0</v>
      </c>
      <c r="AQ408" s="35">
        <v>0.07313</v>
      </c>
      <c r="AR408" s="35">
        <v>0.0651</v>
      </c>
      <c r="AS408" s="35" t="s">
        <v>94</v>
      </c>
      <c r="AT408" s="89" t="s">
        <v>1655</v>
      </c>
      <c r="AU408" s="35" t="s">
        <v>1640</v>
      </c>
      <c r="AV408" s="35" t="s">
        <v>1641</v>
      </c>
      <c r="AW408" s="35" t="s">
        <v>1642</v>
      </c>
      <c r="AX408" s="91"/>
    </row>
    <row r="409">
      <c r="A409" s="35">
        <v>406.0</v>
      </c>
      <c r="B409" s="66" t="s">
        <v>1656</v>
      </c>
      <c r="C409" s="81" t="str">
        <f t="shared" si="11"/>
        <v>View</v>
      </c>
      <c r="D409" s="35" t="s">
        <v>1657</v>
      </c>
      <c r="E409" s="70">
        <v>0.6504</v>
      </c>
      <c r="F409" s="84" t="str">
        <f t="shared" si="12"/>
        <v>High Yield Bond</v>
      </c>
      <c r="G409" s="72">
        <v>0.004</v>
      </c>
      <c r="H409" s="73">
        <v>0.0447</v>
      </c>
      <c r="I409" s="73">
        <v>0.032</v>
      </c>
      <c r="J409" s="73">
        <v>0.0847</v>
      </c>
      <c r="K409" s="73">
        <v>0.256</v>
      </c>
      <c r="L409" s="73">
        <v>0.0957</v>
      </c>
      <c r="M409" s="73">
        <v>0.3308</v>
      </c>
      <c r="N409" s="74">
        <v>0.5808</v>
      </c>
      <c r="O409" s="73">
        <v>0.1018</v>
      </c>
      <c r="P409" s="74">
        <v>3.25</v>
      </c>
      <c r="Q409" s="75">
        <v>-286.901341</v>
      </c>
      <c r="R409" s="77">
        <v>1196.0</v>
      </c>
      <c r="S409" s="75">
        <v>4802.851899</v>
      </c>
      <c r="T409" s="72">
        <v>0.0692</v>
      </c>
      <c r="U409" s="72">
        <v>0.0735</v>
      </c>
      <c r="V409" s="35" t="s">
        <v>107</v>
      </c>
      <c r="W409" s="35">
        <v>31.0</v>
      </c>
      <c r="X409" s="35">
        <v>26.0</v>
      </c>
      <c r="Y409" s="72">
        <v>0.0037</v>
      </c>
      <c r="Z409" s="35">
        <v>0.66</v>
      </c>
      <c r="AA409" s="35" t="s">
        <v>1227</v>
      </c>
      <c r="AB409" s="35" t="s">
        <v>1658</v>
      </c>
      <c r="AC409" s="35" t="s">
        <v>94</v>
      </c>
      <c r="AD409" s="78">
        <v>40982.0</v>
      </c>
      <c r="AE409" s="35">
        <v>12.08</v>
      </c>
      <c r="AF409" s="35">
        <v>0.67</v>
      </c>
      <c r="AG409" s="78">
        <v>45870.0</v>
      </c>
      <c r="AH409" s="35">
        <v>0.1526</v>
      </c>
      <c r="AI409" s="35" t="s">
        <v>176</v>
      </c>
      <c r="AJ409" s="35" t="s">
        <v>92</v>
      </c>
      <c r="AK409" s="35" t="s">
        <v>1638</v>
      </c>
      <c r="AL409" s="35">
        <v>5050.0</v>
      </c>
      <c r="AM409" s="35" t="s">
        <v>94</v>
      </c>
      <c r="AN409" s="35" t="s">
        <v>94</v>
      </c>
      <c r="AO409" s="35">
        <v>2.12</v>
      </c>
      <c r="AP409" s="35">
        <v>15.0</v>
      </c>
      <c r="AQ409" s="35">
        <v>0.080223</v>
      </c>
      <c r="AR409" s="35">
        <v>0.0644</v>
      </c>
      <c r="AS409" s="35" t="s">
        <v>94</v>
      </c>
      <c r="AT409" s="89" t="s">
        <v>1659</v>
      </c>
      <c r="AU409" s="35" t="s">
        <v>1640</v>
      </c>
      <c r="AV409" s="35" t="s">
        <v>1641</v>
      </c>
      <c r="AW409" s="35" t="s">
        <v>1642</v>
      </c>
      <c r="AX409" s="91"/>
    </row>
    <row r="410">
      <c r="A410" s="35">
        <v>407.0</v>
      </c>
      <c r="B410" s="66" t="s">
        <v>1660</v>
      </c>
      <c r="C410" s="81" t="str">
        <f t="shared" si="11"/>
        <v>View</v>
      </c>
      <c r="D410" s="35" t="s">
        <v>1661</v>
      </c>
      <c r="E410" s="70">
        <v>0.475</v>
      </c>
      <c r="F410" s="84" t="str">
        <f t="shared" si="12"/>
        <v>High Yield Bond</v>
      </c>
      <c r="G410" s="72">
        <v>5.0E-4</v>
      </c>
      <c r="H410" s="73">
        <v>0.0485</v>
      </c>
      <c r="I410" s="73">
        <v>0.0348</v>
      </c>
      <c r="J410" s="73">
        <v>0.0855</v>
      </c>
      <c r="K410" s="73">
        <v>0.2506</v>
      </c>
      <c r="L410" s="73">
        <v>0.1529</v>
      </c>
      <c r="M410" s="73">
        <v>0.2918</v>
      </c>
      <c r="N410" s="74">
        <v>0.3549</v>
      </c>
      <c r="O410" s="73">
        <v>0.1529</v>
      </c>
      <c r="P410" s="74">
        <v>1.91</v>
      </c>
      <c r="Q410" s="75">
        <v>1654.532893</v>
      </c>
      <c r="R410" s="77">
        <v>1940.0</v>
      </c>
      <c r="S410" s="75">
        <v>9086.404928</v>
      </c>
      <c r="T410" s="72">
        <v>0.0713</v>
      </c>
      <c r="U410" s="72">
        <v>0.0758</v>
      </c>
      <c r="V410" s="35" t="s">
        <v>145</v>
      </c>
      <c r="W410" s="35">
        <v>26.0</v>
      </c>
      <c r="X410" s="35">
        <v>28.0</v>
      </c>
      <c r="Y410" s="72">
        <v>0.0043</v>
      </c>
      <c r="Z410" s="35">
        <v>0.9</v>
      </c>
      <c r="AA410" s="35" t="s">
        <v>1227</v>
      </c>
      <c r="AB410" s="35" t="s">
        <v>1662</v>
      </c>
      <c r="AC410" s="35" t="s">
        <v>94</v>
      </c>
      <c r="AD410" s="78">
        <v>41078.0</v>
      </c>
      <c r="AE410" s="35">
        <v>12.08</v>
      </c>
      <c r="AF410" s="35">
        <v>0.67</v>
      </c>
      <c r="AG410" s="78">
        <v>45870.0</v>
      </c>
      <c r="AH410" s="35">
        <v>0.1468</v>
      </c>
      <c r="AI410" s="35" t="s">
        <v>176</v>
      </c>
      <c r="AJ410" s="35" t="s">
        <v>92</v>
      </c>
      <c r="AK410" s="35" t="s">
        <v>1638</v>
      </c>
      <c r="AL410" s="35">
        <v>5050.0</v>
      </c>
      <c r="AM410" s="35" t="s">
        <v>94</v>
      </c>
      <c r="AN410" s="35" t="s">
        <v>94</v>
      </c>
      <c r="AO410" s="35">
        <v>2.9</v>
      </c>
      <c r="AP410" s="35">
        <v>15.0</v>
      </c>
      <c r="AQ410" s="35">
        <v>0.078594</v>
      </c>
      <c r="AR410" s="35">
        <v>0.0664</v>
      </c>
      <c r="AS410" s="35" t="s">
        <v>94</v>
      </c>
      <c r="AT410" s="89" t="s">
        <v>1663</v>
      </c>
      <c r="AU410" s="35" t="s">
        <v>1640</v>
      </c>
      <c r="AV410" s="35" t="s">
        <v>1641</v>
      </c>
      <c r="AW410" s="35" t="s">
        <v>1642</v>
      </c>
      <c r="AX410" s="91"/>
    </row>
    <row r="411">
      <c r="A411" s="35">
        <v>408.0</v>
      </c>
      <c r="B411" s="66" t="s">
        <v>1664</v>
      </c>
      <c r="C411" s="81" t="str">
        <f t="shared" si="11"/>
        <v>View</v>
      </c>
      <c r="D411" s="35" t="s">
        <v>1665</v>
      </c>
      <c r="E411" s="70">
        <v>-0.0718</v>
      </c>
      <c r="F411" s="84" t="str">
        <f t="shared" si="12"/>
        <v>Intermediate Core Bond</v>
      </c>
      <c r="G411" s="72">
        <v>0.0059</v>
      </c>
      <c r="H411" s="73">
        <v>0.0508</v>
      </c>
      <c r="I411" s="73">
        <v>0.044</v>
      </c>
      <c r="J411" s="73">
        <v>0.0566</v>
      </c>
      <c r="K411" s="73">
        <v>0.1421</v>
      </c>
      <c r="L411" s="73">
        <v>0.1568</v>
      </c>
      <c r="M411" s="73">
        <v>0.0849</v>
      </c>
      <c r="N411" s="74">
        <v>-0.2781</v>
      </c>
      <c r="O411" s="73">
        <v>0.1568</v>
      </c>
      <c r="P411" s="74">
        <v>0.5</v>
      </c>
      <c r="Q411" s="75">
        <v>-52.541382</v>
      </c>
      <c r="R411" s="77">
        <v>99.0</v>
      </c>
      <c r="S411" s="75">
        <v>344.046578</v>
      </c>
      <c r="T411" s="72">
        <v>0.0481</v>
      </c>
      <c r="U411" s="72">
        <v>0.0431</v>
      </c>
      <c r="V411" s="35" t="s">
        <v>107</v>
      </c>
      <c r="W411" s="35">
        <v>2.0</v>
      </c>
      <c r="X411" s="35">
        <v>1.0</v>
      </c>
      <c r="Y411" s="72">
        <v>0.003</v>
      </c>
      <c r="Z411" s="35">
        <v>0.78</v>
      </c>
      <c r="AA411" s="35" t="s">
        <v>1227</v>
      </c>
      <c r="AB411" s="35" t="s">
        <v>1218</v>
      </c>
      <c r="AC411" s="35" t="s">
        <v>94</v>
      </c>
      <c r="AD411" s="78">
        <v>42461.0</v>
      </c>
      <c r="AE411" s="35">
        <v>9.25</v>
      </c>
      <c r="AF411" s="35">
        <v>9.25</v>
      </c>
      <c r="AG411" s="78">
        <v>45869.0</v>
      </c>
      <c r="AH411" s="35">
        <v>0.041</v>
      </c>
      <c r="AI411" s="35" t="s">
        <v>176</v>
      </c>
      <c r="AJ411" s="35"/>
      <c r="AK411" s="35" t="s">
        <v>1615</v>
      </c>
      <c r="AL411" s="35">
        <v>5060.0</v>
      </c>
      <c r="AM411" s="35" t="s">
        <v>94</v>
      </c>
      <c r="AN411" s="35" t="s">
        <v>94</v>
      </c>
      <c r="AO411" s="35">
        <v>4.85</v>
      </c>
      <c r="AP411" s="35">
        <v>11.0</v>
      </c>
      <c r="AQ411" s="35">
        <v>0.0593</v>
      </c>
      <c r="AR411" s="35">
        <v>0.0515</v>
      </c>
      <c r="AS411" s="35" t="s">
        <v>94</v>
      </c>
      <c r="AT411" s="89" t="s">
        <v>1666</v>
      </c>
      <c r="AU411" s="35" t="s">
        <v>1667</v>
      </c>
      <c r="AV411" s="35" t="s">
        <v>1641</v>
      </c>
      <c r="AW411" s="35" t="s">
        <v>312</v>
      </c>
      <c r="AX411" s="91"/>
    </row>
    <row r="412">
      <c r="A412" s="35">
        <v>409.0</v>
      </c>
      <c r="B412" s="66" t="s">
        <v>1668</v>
      </c>
      <c r="C412" s="81" t="str">
        <f t="shared" si="11"/>
        <v>View</v>
      </c>
      <c r="D412" s="35" t="s">
        <v>1669</v>
      </c>
      <c r="E412" s="70">
        <v>-0.1339</v>
      </c>
      <c r="F412" s="84" t="str">
        <f t="shared" si="12"/>
        <v>Intermediate Core Bond</v>
      </c>
      <c r="G412" s="72">
        <v>0.001</v>
      </c>
      <c r="H412" s="73">
        <v>0.047</v>
      </c>
      <c r="I412" s="73">
        <v>0.0417</v>
      </c>
      <c r="J412" s="73">
        <v>0.0538</v>
      </c>
      <c r="K412" s="73">
        <v>0.1306</v>
      </c>
      <c r="L412" s="73">
        <v>0.1595</v>
      </c>
      <c r="M412" s="73">
        <v>0.0705</v>
      </c>
      <c r="N412" s="74">
        <v>-0.3165</v>
      </c>
      <c r="O412" s="73">
        <v>0.1595</v>
      </c>
      <c r="P412" s="74">
        <v>0.4</v>
      </c>
      <c r="Q412" s="75">
        <v>4.689597</v>
      </c>
      <c r="R412" s="77">
        <v>160.0</v>
      </c>
      <c r="S412" s="75">
        <v>307.063656</v>
      </c>
      <c r="T412" s="72">
        <v>0.0484</v>
      </c>
      <c r="U412" s="72">
        <v>0.05</v>
      </c>
      <c r="V412" s="35" t="s">
        <v>107</v>
      </c>
      <c r="W412" s="35">
        <v>4.0</v>
      </c>
      <c r="X412" s="35">
        <v>1.0</v>
      </c>
      <c r="Y412" s="72">
        <v>0.0031</v>
      </c>
      <c r="Z412" s="35">
        <v>0.83</v>
      </c>
      <c r="AA412" s="35" t="s">
        <v>1227</v>
      </c>
      <c r="AB412" s="35" t="s">
        <v>1218</v>
      </c>
      <c r="AC412" s="35" t="s">
        <v>94</v>
      </c>
      <c r="AD412" s="78">
        <v>43935.0</v>
      </c>
      <c r="AE412" s="35">
        <v>5.22</v>
      </c>
      <c r="AF412" s="35">
        <v>5.22</v>
      </c>
      <c r="AG412" s="78">
        <v>45866.0</v>
      </c>
      <c r="AH412" s="35">
        <v>0.0371</v>
      </c>
      <c r="AI412" s="35" t="s">
        <v>176</v>
      </c>
      <c r="AJ412" s="35"/>
      <c r="AK412" s="35" t="s">
        <v>1615</v>
      </c>
      <c r="AL412" s="35">
        <v>5060.0</v>
      </c>
      <c r="AM412" s="35" t="s">
        <v>94</v>
      </c>
      <c r="AN412" s="35" t="s">
        <v>94</v>
      </c>
      <c r="AO412" s="35">
        <v>4.36</v>
      </c>
      <c r="AP412" s="35">
        <v>12.0</v>
      </c>
      <c r="AQ412" s="35" t="s">
        <v>94</v>
      </c>
      <c r="AR412" s="35">
        <v>0.0466</v>
      </c>
      <c r="AS412" s="35" t="s">
        <v>94</v>
      </c>
      <c r="AT412" s="89" t="s">
        <v>1670</v>
      </c>
      <c r="AU412" s="35" t="s">
        <v>1667</v>
      </c>
      <c r="AV412" s="35" t="s">
        <v>1641</v>
      </c>
      <c r="AW412" s="35" t="s">
        <v>312</v>
      </c>
      <c r="AX412" s="91"/>
    </row>
    <row r="413">
      <c r="A413" s="35">
        <v>410.0</v>
      </c>
      <c r="B413" s="66" t="s">
        <v>235</v>
      </c>
      <c r="C413" s="81" t="str">
        <f t="shared" si="11"/>
        <v>View</v>
      </c>
      <c r="D413" s="35" t="s">
        <v>1671</v>
      </c>
      <c r="E413" s="70">
        <v>-0.1801</v>
      </c>
      <c r="F413" s="84" t="str">
        <f t="shared" si="12"/>
        <v>Intermediate Core Bond</v>
      </c>
      <c r="G413" s="72">
        <v>0.0039</v>
      </c>
      <c r="H413" s="73">
        <v>0.047</v>
      </c>
      <c r="I413" s="73">
        <v>0.0404</v>
      </c>
      <c r="J413" s="73">
        <v>0.0406</v>
      </c>
      <c r="K413" s="73">
        <v>0.1246</v>
      </c>
      <c r="L413" s="73">
        <v>0.0964</v>
      </c>
      <c r="M413" s="73">
        <v>0.1184</v>
      </c>
      <c r="N413" s="74">
        <v>-0.171</v>
      </c>
      <c r="O413" s="73">
        <v>0.0964</v>
      </c>
      <c r="P413" s="74">
        <v>1.13</v>
      </c>
      <c r="Q413" s="75">
        <v>92.599936</v>
      </c>
      <c r="R413" s="77">
        <v>812.0</v>
      </c>
      <c r="S413" s="75">
        <v>1180.73371</v>
      </c>
      <c r="T413" s="72">
        <v>0.0461</v>
      </c>
      <c r="U413" s="72">
        <v>0.0455</v>
      </c>
      <c r="V413" s="35" t="s">
        <v>88</v>
      </c>
      <c r="W413" s="35">
        <v>32.0</v>
      </c>
      <c r="X413" s="35">
        <v>2.0</v>
      </c>
      <c r="Y413" s="72">
        <v>0.0035</v>
      </c>
      <c r="Z413" s="35">
        <v>0.59</v>
      </c>
      <c r="AA413" s="35" t="s">
        <v>1227</v>
      </c>
      <c r="AB413" s="35" t="s">
        <v>1218</v>
      </c>
      <c r="AC413" s="35" t="s">
        <v>94</v>
      </c>
      <c r="AD413" s="78">
        <v>39805.0</v>
      </c>
      <c r="AE413" s="35">
        <v>16.53</v>
      </c>
      <c r="AF413" s="35">
        <v>0.75</v>
      </c>
      <c r="AG413" s="78">
        <v>45866.0</v>
      </c>
      <c r="AH413" s="35">
        <v>0.0309</v>
      </c>
      <c r="AI413" s="35" t="s">
        <v>176</v>
      </c>
      <c r="AJ413" s="35"/>
      <c r="AK413" s="35" t="s">
        <v>1615</v>
      </c>
      <c r="AL413" s="35">
        <v>5060.0</v>
      </c>
      <c r="AM413" s="35" t="s">
        <v>94</v>
      </c>
      <c r="AN413" s="35" t="s">
        <v>94</v>
      </c>
      <c r="AO413" s="35">
        <v>5.84546</v>
      </c>
      <c r="AP413" s="35">
        <v>7.0</v>
      </c>
      <c r="AQ413" s="35">
        <v>0.0463598</v>
      </c>
      <c r="AR413" s="35">
        <v>0.0383</v>
      </c>
      <c r="AS413" s="35" t="s">
        <v>94</v>
      </c>
      <c r="AT413" s="89" t="s">
        <v>1672</v>
      </c>
      <c r="AU413" s="35" t="s">
        <v>1667</v>
      </c>
      <c r="AV413" s="35" t="s">
        <v>1641</v>
      </c>
      <c r="AW413" s="35" t="s">
        <v>312</v>
      </c>
      <c r="AX413" s="91"/>
    </row>
    <row r="414">
      <c r="A414" s="35">
        <v>411.0</v>
      </c>
      <c r="B414" s="66" t="s">
        <v>1673</v>
      </c>
      <c r="C414" s="81" t="str">
        <f t="shared" si="11"/>
        <v>View</v>
      </c>
      <c r="D414" s="35" t="s">
        <v>1674</v>
      </c>
      <c r="E414" s="70">
        <v>-0.3593</v>
      </c>
      <c r="F414" s="84" t="str">
        <f t="shared" si="12"/>
        <v>Intermediate Core Bond</v>
      </c>
      <c r="G414" s="72">
        <v>0.0039</v>
      </c>
      <c r="H414" s="73">
        <v>0.0489</v>
      </c>
      <c r="I414" s="73">
        <v>0.0427</v>
      </c>
      <c r="J414" s="73">
        <v>0.0407</v>
      </c>
      <c r="K414" s="73">
        <v>0.0831</v>
      </c>
      <c r="L414" s="73">
        <v>0.1702</v>
      </c>
      <c r="M414" s="73">
        <v>0.0016</v>
      </c>
      <c r="N414" s="74">
        <v>-0.5178</v>
      </c>
      <c r="O414" s="73">
        <v>0.1702</v>
      </c>
      <c r="P414" s="74">
        <v>-0.04</v>
      </c>
      <c r="Q414" s="75">
        <v>-63.651364</v>
      </c>
      <c r="R414" s="77">
        <v>1108.0</v>
      </c>
      <c r="S414" s="75">
        <v>2373.845594</v>
      </c>
      <c r="T414" s="72">
        <v>0.0444</v>
      </c>
      <c r="U414" s="72">
        <v>0.0396</v>
      </c>
      <c r="V414" s="35" t="s">
        <v>107</v>
      </c>
      <c r="W414" s="35">
        <v>27.0</v>
      </c>
      <c r="X414" s="35">
        <v>12.0</v>
      </c>
      <c r="Y414" s="72">
        <v>0.0038</v>
      </c>
      <c r="Z414" s="35">
        <v>0.95</v>
      </c>
      <c r="AA414" s="35" t="s">
        <v>1227</v>
      </c>
      <c r="AB414" s="35" t="s">
        <v>1218</v>
      </c>
      <c r="AC414" s="35" t="s">
        <v>94</v>
      </c>
      <c r="AD414" s="78">
        <v>43032.0</v>
      </c>
      <c r="AE414" s="35">
        <v>7.69</v>
      </c>
      <c r="AF414" s="35">
        <v>6.01</v>
      </c>
      <c r="AG414" s="78">
        <v>45848.0</v>
      </c>
      <c r="AH414" s="35">
        <v>0.1751</v>
      </c>
      <c r="AI414" s="35" t="s">
        <v>176</v>
      </c>
      <c r="AJ414" s="35" t="s">
        <v>365</v>
      </c>
      <c r="AK414" s="35" t="s">
        <v>1615</v>
      </c>
      <c r="AL414" s="35">
        <v>5060.0</v>
      </c>
      <c r="AM414" s="35" t="s">
        <v>94</v>
      </c>
      <c r="AN414" s="35" t="s">
        <v>94</v>
      </c>
      <c r="AO414" s="35">
        <v>5.87</v>
      </c>
      <c r="AP414" s="35">
        <v>6.0</v>
      </c>
      <c r="AQ414" s="35">
        <v>0.0475</v>
      </c>
      <c r="AR414" s="35">
        <v>0.0417</v>
      </c>
      <c r="AS414" s="35" t="s">
        <v>94</v>
      </c>
      <c r="AT414" s="89" t="s">
        <v>1675</v>
      </c>
      <c r="AU414" s="35" t="s">
        <v>1667</v>
      </c>
      <c r="AV414" s="35" t="s">
        <v>1641</v>
      </c>
      <c r="AW414" s="35" t="s">
        <v>312</v>
      </c>
      <c r="AX414" s="91"/>
    </row>
    <row r="415">
      <c r="A415" s="35">
        <v>412.0</v>
      </c>
      <c r="B415" s="66" t="s">
        <v>1676</v>
      </c>
      <c r="C415" s="81" t="str">
        <f t="shared" si="11"/>
        <v>View</v>
      </c>
      <c r="D415" s="35" t="s">
        <v>1677</v>
      </c>
      <c r="E415" s="70">
        <v>-0.3691</v>
      </c>
      <c r="F415" s="84" t="str">
        <f t="shared" si="12"/>
        <v>Intermediate Core Bond</v>
      </c>
      <c r="G415" s="72">
        <v>0.0029</v>
      </c>
      <c r="H415" s="73">
        <v>0.044</v>
      </c>
      <c r="I415" s="73">
        <v>0.0393</v>
      </c>
      <c r="J415" s="73">
        <v>0.0365</v>
      </c>
      <c r="K415" s="73">
        <v>0.0701</v>
      </c>
      <c r="L415" s="73">
        <v>0.1991</v>
      </c>
      <c r="M415" s="73">
        <v>-0.0423</v>
      </c>
      <c r="N415" s="74">
        <v>-0.6064</v>
      </c>
      <c r="O415" s="73">
        <v>0.1991</v>
      </c>
      <c r="P415" s="74">
        <v>-0.25</v>
      </c>
      <c r="Q415" s="75">
        <v>44.156375</v>
      </c>
      <c r="R415" s="77">
        <v>884.0</v>
      </c>
      <c r="S415" s="75">
        <v>339.519655</v>
      </c>
      <c r="T415" s="72">
        <v>0.0429</v>
      </c>
      <c r="U415" s="72">
        <v>0.042</v>
      </c>
      <c r="V415" s="35" t="s">
        <v>107</v>
      </c>
      <c r="W415" s="35">
        <v>60.0</v>
      </c>
      <c r="X415" s="35">
        <v>27.0</v>
      </c>
      <c r="Y415" s="72">
        <v>0.0041</v>
      </c>
      <c r="Z415" s="35">
        <v>1.05</v>
      </c>
      <c r="AA415" s="35" t="s">
        <v>1227</v>
      </c>
      <c r="AB415" s="35" t="s">
        <v>1218</v>
      </c>
      <c r="AC415" s="35" t="s">
        <v>94</v>
      </c>
      <c r="AD415" s="78">
        <v>43880.0</v>
      </c>
      <c r="AE415" s="35">
        <v>5.37</v>
      </c>
      <c r="AF415" s="35">
        <v>0.59</v>
      </c>
      <c r="AG415" s="78">
        <v>45868.0</v>
      </c>
      <c r="AH415" s="35">
        <v>0.1255</v>
      </c>
      <c r="AI415" s="35" t="s">
        <v>176</v>
      </c>
      <c r="AJ415" s="35" t="s">
        <v>134</v>
      </c>
      <c r="AK415" s="35" t="s">
        <v>1615</v>
      </c>
      <c r="AL415" s="35">
        <v>5060.0</v>
      </c>
      <c r="AM415" s="35" t="s">
        <v>94</v>
      </c>
      <c r="AN415" s="35" t="s">
        <v>94</v>
      </c>
      <c r="AO415" s="35">
        <v>6.05</v>
      </c>
      <c r="AP415" s="35">
        <v>7.0</v>
      </c>
      <c r="AQ415" s="35">
        <v>0.049</v>
      </c>
      <c r="AR415" s="35">
        <v>0.0409</v>
      </c>
      <c r="AS415" s="35" t="s">
        <v>94</v>
      </c>
      <c r="AT415" s="89" t="s">
        <v>1678</v>
      </c>
      <c r="AU415" s="35" t="s">
        <v>1667</v>
      </c>
      <c r="AV415" s="35" t="s">
        <v>1641</v>
      </c>
      <c r="AW415" s="35" t="s">
        <v>312</v>
      </c>
      <c r="AX415" s="91"/>
    </row>
    <row r="416">
      <c r="A416" s="35">
        <v>413.0</v>
      </c>
      <c r="B416" s="66" t="s">
        <v>1679</v>
      </c>
      <c r="C416" s="81" t="str">
        <f t="shared" si="11"/>
        <v>View</v>
      </c>
      <c r="D416" s="35" t="s">
        <v>1680</v>
      </c>
      <c r="E416" s="70">
        <v>-0.3695</v>
      </c>
      <c r="F416" s="84" t="str">
        <f t="shared" si="12"/>
        <v>Intermediate Core Bond</v>
      </c>
      <c r="G416" s="72">
        <v>3.0E-4</v>
      </c>
      <c r="H416" s="73">
        <v>0.0603</v>
      </c>
      <c r="I416" s="73">
        <v>0.0539</v>
      </c>
      <c r="J416" s="73">
        <v>0.05</v>
      </c>
      <c r="K416" s="73">
        <v>0.0734</v>
      </c>
      <c r="L416" s="73">
        <v>0.1895</v>
      </c>
      <c r="M416" s="73">
        <v>-0.0299</v>
      </c>
      <c r="N416" s="74">
        <v>-0.5626</v>
      </c>
      <c r="O416" s="73">
        <v>0.1895</v>
      </c>
      <c r="P416" s="74">
        <v>-0.21</v>
      </c>
      <c r="Q416" s="75">
        <v>908.160784</v>
      </c>
      <c r="R416" s="77">
        <v>2276.0</v>
      </c>
      <c r="S416" s="75">
        <v>45079.06113</v>
      </c>
      <c r="T416" s="72">
        <v>0.0456</v>
      </c>
      <c r="U416" s="72">
        <v>0.0389</v>
      </c>
      <c r="V416" s="35" t="s">
        <v>107</v>
      </c>
      <c r="W416" s="35">
        <v>7.0</v>
      </c>
      <c r="X416" s="35">
        <v>24.0</v>
      </c>
      <c r="Y416" s="72">
        <v>0.0042</v>
      </c>
      <c r="Z416" s="35">
        <v>1.07</v>
      </c>
      <c r="AA416" s="35" t="s">
        <v>1227</v>
      </c>
      <c r="AB416" s="35" t="s">
        <v>1564</v>
      </c>
      <c r="AC416" s="35" t="s">
        <v>94</v>
      </c>
      <c r="AD416" s="78">
        <v>39175.0</v>
      </c>
      <c r="AE416" s="35">
        <v>17.19</v>
      </c>
      <c r="AF416" s="35">
        <v>17.19</v>
      </c>
      <c r="AG416" s="78">
        <v>45870.0</v>
      </c>
      <c r="AH416" s="35">
        <v>0.2651</v>
      </c>
      <c r="AI416" s="35" t="s">
        <v>176</v>
      </c>
      <c r="AJ416" s="35" t="s">
        <v>92</v>
      </c>
      <c r="AK416" s="35" t="s">
        <v>1615</v>
      </c>
      <c r="AL416" s="35">
        <v>5060.0</v>
      </c>
      <c r="AM416" s="35" t="s">
        <v>94</v>
      </c>
      <c r="AN416" s="35" t="s">
        <v>94</v>
      </c>
      <c r="AO416" s="35">
        <v>6.09</v>
      </c>
      <c r="AP416" s="35">
        <v>6.0</v>
      </c>
      <c r="AQ416" s="35">
        <v>0.044</v>
      </c>
      <c r="AR416" s="35">
        <v>0.038</v>
      </c>
      <c r="AS416" s="35" t="s">
        <v>94</v>
      </c>
      <c r="AT416" s="89" t="s">
        <v>1681</v>
      </c>
      <c r="AU416" s="35" t="s">
        <v>1667</v>
      </c>
      <c r="AV416" s="35" t="s">
        <v>1641</v>
      </c>
      <c r="AW416" s="35" t="s">
        <v>312</v>
      </c>
      <c r="AX416" s="91"/>
    </row>
    <row r="417">
      <c r="A417" s="35">
        <v>414.0</v>
      </c>
      <c r="B417" s="66" t="s">
        <v>1615</v>
      </c>
      <c r="C417" s="81" t="str">
        <f t="shared" si="11"/>
        <v>View</v>
      </c>
      <c r="D417" s="35" t="s">
        <v>1682</v>
      </c>
      <c r="E417" s="70">
        <v>-0.4626</v>
      </c>
      <c r="F417" s="84" t="str">
        <f t="shared" si="12"/>
        <v>Intermediate Core Bond</v>
      </c>
      <c r="G417" s="72">
        <v>3.0E-4</v>
      </c>
      <c r="H417" s="73">
        <v>0.0467</v>
      </c>
      <c r="I417" s="73">
        <v>0.0413</v>
      </c>
      <c r="J417" s="73">
        <v>0.0384</v>
      </c>
      <c r="K417" s="73">
        <v>0.0541</v>
      </c>
      <c r="L417" s="73">
        <v>0.1844</v>
      </c>
      <c r="M417" s="73">
        <v>-0.0448</v>
      </c>
      <c r="N417" s="74">
        <v>-0.6431</v>
      </c>
      <c r="O417" s="73">
        <v>0.1844</v>
      </c>
      <c r="P417" s="74">
        <v>-0.29</v>
      </c>
      <c r="Q417" s="75">
        <v>3064.451682</v>
      </c>
      <c r="R417" s="77">
        <v>12704.0</v>
      </c>
      <c r="S417" s="75">
        <v>128543.7584</v>
      </c>
      <c r="T417" s="72">
        <v>0.044</v>
      </c>
      <c r="U417" s="72">
        <v>0.0384</v>
      </c>
      <c r="V417" s="35" t="s">
        <v>145</v>
      </c>
      <c r="W417" s="35">
        <v>51.0</v>
      </c>
      <c r="X417" s="35">
        <v>56.0</v>
      </c>
      <c r="Y417" s="72">
        <v>0.0041</v>
      </c>
      <c r="Z417" s="35">
        <v>1.01</v>
      </c>
      <c r="AA417" s="35" t="s">
        <v>1227</v>
      </c>
      <c r="AB417" s="35" t="s">
        <v>1237</v>
      </c>
      <c r="AC417" s="35" t="s">
        <v>94</v>
      </c>
      <c r="AD417" s="78">
        <v>37886.0</v>
      </c>
      <c r="AE417" s="35">
        <v>14.01</v>
      </c>
      <c r="AF417" s="35">
        <v>4.01</v>
      </c>
      <c r="AG417" s="78">
        <v>45870.0</v>
      </c>
      <c r="AH417" s="35">
        <v>0.3302</v>
      </c>
      <c r="AI417" s="35" t="s">
        <v>176</v>
      </c>
      <c r="AJ417" s="35" t="s">
        <v>92</v>
      </c>
      <c r="AK417" s="35" t="s">
        <v>1615</v>
      </c>
      <c r="AL417" s="35">
        <v>5060.0</v>
      </c>
      <c r="AM417" s="35" t="s">
        <v>94</v>
      </c>
      <c r="AN417" s="35" t="s">
        <v>94</v>
      </c>
      <c r="AO417" s="35">
        <v>5.89018</v>
      </c>
      <c r="AP417" s="35">
        <v>6.0</v>
      </c>
      <c r="AQ417" s="35">
        <v>0.0455</v>
      </c>
      <c r="AR417" s="35">
        <v>0.0381</v>
      </c>
      <c r="AS417" s="35" t="s">
        <v>94</v>
      </c>
      <c r="AT417" s="89" t="s">
        <v>1683</v>
      </c>
      <c r="AU417" s="35" t="s">
        <v>1667</v>
      </c>
      <c r="AV417" s="35" t="s">
        <v>1641</v>
      </c>
      <c r="AW417" s="35" t="s">
        <v>312</v>
      </c>
      <c r="AX417" s="91"/>
    </row>
    <row r="418">
      <c r="A418" s="35">
        <v>415.0</v>
      </c>
      <c r="B418" s="66" t="s">
        <v>1684</v>
      </c>
      <c r="C418" s="81" t="str">
        <f t="shared" si="11"/>
        <v>View</v>
      </c>
      <c r="D418" s="35" t="s">
        <v>1685</v>
      </c>
      <c r="E418" s="70">
        <v>1.7482</v>
      </c>
      <c r="F418" s="84" t="str">
        <f t="shared" si="12"/>
        <v>Intermediate Core-Plus Bond</v>
      </c>
      <c r="G418" s="72">
        <v>0.0097</v>
      </c>
      <c r="H418" s="73">
        <v>0.0246</v>
      </c>
      <c r="I418" s="73">
        <v>0.0167</v>
      </c>
      <c r="J418" s="73">
        <v>0.0537</v>
      </c>
      <c r="K418" s="73">
        <v>0.2354</v>
      </c>
      <c r="L418" s="73">
        <v>0.0168</v>
      </c>
      <c r="M418" s="73">
        <v>0.4596</v>
      </c>
      <c r="N418" s="74">
        <v>1.1791</v>
      </c>
      <c r="O418" s="73">
        <v>0.0583</v>
      </c>
      <c r="P418" s="74">
        <v>7.88</v>
      </c>
      <c r="Q418" s="75">
        <v>129.007407</v>
      </c>
      <c r="R418" s="77">
        <v>198.0</v>
      </c>
      <c r="S418" s="75">
        <v>1226.370284</v>
      </c>
      <c r="T418" s="72">
        <v>0.0138</v>
      </c>
      <c r="U418" s="72">
        <v>0.0574</v>
      </c>
      <c r="V418" s="35" t="s">
        <v>107</v>
      </c>
      <c r="W418" s="35">
        <v>5.0</v>
      </c>
      <c r="X418" s="35">
        <v>1.0</v>
      </c>
      <c r="Y418" s="72">
        <v>9.0E-4</v>
      </c>
      <c r="Z418" s="35">
        <v>0.14</v>
      </c>
      <c r="AA418" s="35" t="s">
        <v>1227</v>
      </c>
      <c r="AB418" s="35" t="s">
        <v>1218</v>
      </c>
      <c r="AC418" s="35" t="s">
        <v>94</v>
      </c>
      <c r="AD418" s="78">
        <v>40389.0</v>
      </c>
      <c r="AE418" s="35">
        <v>14.93</v>
      </c>
      <c r="AF418" s="35">
        <v>14.93</v>
      </c>
      <c r="AG418" s="78">
        <v>45869.0</v>
      </c>
      <c r="AH418" s="35">
        <v>0.0387</v>
      </c>
      <c r="AI418" s="35" t="s">
        <v>1228</v>
      </c>
      <c r="AJ418" s="35"/>
      <c r="AK418" s="35" t="s">
        <v>1686</v>
      </c>
      <c r="AL418" s="35">
        <v>5070.0</v>
      </c>
      <c r="AM418" s="35" t="s">
        <v>94</v>
      </c>
      <c r="AN418" s="35" t="s">
        <v>94</v>
      </c>
      <c r="AO418" s="35">
        <v>0.33</v>
      </c>
      <c r="AP418" s="35">
        <v>8.0</v>
      </c>
      <c r="AQ418" s="35">
        <v>0.0594</v>
      </c>
      <c r="AR418" s="35" t="s">
        <v>94</v>
      </c>
      <c r="AS418" s="35" t="s">
        <v>94</v>
      </c>
      <c r="AT418" s="89" t="s">
        <v>1687</v>
      </c>
      <c r="AU418" s="35" t="s">
        <v>1688</v>
      </c>
      <c r="AV418" s="35" t="s">
        <v>1641</v>
      </c>
      <c r="AW418" s="35" t="s">
        <v>1689</v>
      </c>
      <c r="AX418" s="91"/>
    </row>
    <row r="419">
      <c r="A419" s="35">
        <v>416.0</v>
      </c>
      <c r="B419" s="66" t="s">
        <v>1690</v>
      </c>
      <c r="C419" s="81" t="str">
        <f t="shared" si="11"/>
        <v>View</v>
      </c>
      <c r="D419" s="35" t="s">
        <v>1691</v>
      </c>
      <c r="E419" s="70">
        <v>0.1185</v>
      </c>
      <c r="F419" s="84" t="str">
        <f t="shared" si="12"/>
        <v>Intermediate Core-Plus Bond</v>
      </c>
      <c r="G419" s="72">
        <v>0.007</v>
      </c>
      <c r="H419" s="73">
        <v>0.0583</v>
      </c>
      <c r="I419" s="73">
        <v>0.0501</v>
      </c>
      <c r="J419" s="73">
        <v>0.079</v>
      </c>
      <c r="K419" s="73">
        <v>0.1774</v>
      </c>
      <c r="L419" s="73">
        <v>0.1255</v>
      </c>
      <c r="M419" s="73">
        <v>0.1709</v>
      </c>
      <c r="N419" s="74">
        <v>0.0341</v>
      </c>
      <c r="O419" s="73">
        <v>0.1255</v>
      </c>
      <c r="P419" s="74">
        <v>1.29</v>
      </c>
      <c r="Q419" s="75">
        <v>39.598472</v>
      </c>
      <c r="R419" s="77">
        <v>684.0</v>
      </c>
      <c r="S419" s="75">
        <v>598.227617</v>
      </c>
      <c r="T419" s="72">
        <v>0.0491</v>
      </c>
      <c r="U419" s="72">
        <v>0.0556</v>
      </c>
      <c r="V419" s="35" t="s">
        <v>107</v>
      </c>
      <c r="W419" s="35">
        <v>1.0</v>
      </c>
      <c r="X419" s="35">
        <v>1.0</v>
      </c>
      <c r="Y419" s="72">
        <v>0.0034</v>
      </c>
      <c r="Z419" s="35">
        <v>0.73</v>
      </c>
      <c r="AA419" s="35" t="s">
        <v>1227</v>
      </c>
      <c r="AB419" s="35" t="s">
        <v>1237</v>
      </c>
      <c r="AC419" s="35" t="s">
        <v>94</v>
      </c>
      <c r="AD419" s="78">
        <v>35639.0</v>
      </c>
      <c r="AE419" s="35">
        <v>10.48</v>
      </c>
      <c r="AF419" s="35">
        <v>0.3</v>
      </c>
      <c r="AG419" s="78">
        <v>45865.0</v>
      </c>
      <c r="AH419" s="35">
        <v>0.0285</v>
      </c>
      <c r="AI419" s="35" t="s">
        <v>1228</v>
      </c>
      <c r="AJ419" s="35"/>
      <c r="AK419" s="35" t="s">
        <v>1686</v>
      </c>
      <c r="AL419" s="35">
        <v>5070.0</v>
      </c>
      <c r="AM419" s="35" t="s">
        <v>94</v>
      </c>
      <c r="AN419" s="35" t="s">
        <v>94</v>
      </c>
      <c r="AO419" s="35">
        <v>4.58661</v>
      </c>
      <c r="AP419" s="35">
        <v>13.0</v>
      </c>
      <c r="AQ419" s="35">
        <v>0.0769359</v>
      </c>
      <c r="AR419" s="35">
        <v>0.0488</v>
      </c>
      <c r="AS419" s="35" t="s">
        <v>94</v>
      </c>
      <c r="AT419" s="89" t="s">
        <v>1692</v>
      </c>
      <c r="AU419" s="35" t="s">
        <v>1688</v>
      </c>
      <c r="AV419" s="35" t="s">
        <v>1641</v>
      </c>
      <c r="AW419" s="35" t="s">
        <v>1689</v>
      </c>
      <c r="AX419" s="91"/>
    </row>
    <row r="420">
      <c r="A420" s="35">
        <v>417.0</v>
      </c>
      <c r="B420" s="66" t="s">
        <v>1693</v>
      </c>
      <c r="C420" s="81" t="str">
        <f t="shared" si="11"/>
        <v>View</v>
      </c>
      <c r="D420" s="35" t="s">
        <v>1694</v>
      </c>
      <c r="E420" s="70">
        <v>0.0514</v>
      </c>
      <c r="F420" s="84" t="str">
        <f t="shared" si="12"/>
        <v>Intermediate Core-Plus Bond</v>
      </c>
      <c r="G420" s="72">
        <v>0.0035</v>
      </c>
      <c r="H420" s="73">
        <v>0.0531</v>
      </c>
      <c r="I420" s="73">
        <v>0.0427</v>
      </c>
      <c r="J420" s="73">
        <v>0.052</v>
      </c>
      <c r="K420" s="73">
        <v>0.1656</v>
      </c>
      <c r="L420" s="73">
        <v>0.2038</v>
      </c>
      <c r="M420" s="73">
        <v>0.0672</v>
      </c>
      <c r="N420" s="74">
        <v>-0.2523</v>
      </c>
      <c r="O420" s="73">
        <v>0.2038</v>
      </c>
      <c r="P420" s="74">
        <v>0.28</v>
      </c>
      <c r="Q420" s="75">
        <v>54.467066</v>
      </c>
      <c r="R420" s="77">
        <v>441.0</v>
      </c>
      <c r="S420" s="75">
        <v>436.106731</v>
      </c>
      <c r="T420" s="72">
        <v>0.0525</v>
      </c>
      <c r="U420" s="72">
        <v>0.0517</v>
      </c>
      <c r="V420" s="35" t="s">
        <v>107</v>
      </c>
      <c r="W420" s="35">
        <v>10.0</v>
      </c>
      <c r="X420" s="35">
        <v>12.0</v>
      </c>
      <c r="Y420" s="72">
        <v>0.0042</v>
      </c>
      <c r="Z420" s="35">
        <v>1.12</v>
      </c>
      <c r="AA420" s="35" t="s">
        <v>1227</v>
      </c>
      <c r="AB420" s="35" t="s">
        <v>1218</v>
      </c>
      <c r="AC420" s="35" t="s">
        <v>94</v>
      </c>
      <c r="AD420" s="78">
        <v>33240.0</v>
      </c>
      <c r="AE420" s="35">
        <v>6.71</v>
      </c>
      <c r="AF420" s="35">
        <v>0.34</v>
      </c>
      <c r="AG420" s="78">
        <v>45869.0</v>
      </c>
      <c r="AH420" s="35">
        <v>0.0358</v>
      </c>
      <c r="AI420" s="35" t="s">
        <v>176</v>
      </c>
      <c r="AJ420" s="35"/>
      <c r="AK420" s="35" t="s">
        <v>1686</v>
      </c>
      <c r="AL420" s="35">
        <v>5070.0</v>
      </c>
      <c r="AM420" s="35" t="s">
        <v>94</v>
      </c>
      <c r="AN420" s="35" t="s">
        <v>94</v>
      </c>
      <c r="AO420" s="35">
        <v>6.0</v>
      </c>
      <c r="AP420" s="35">
        <v>12.0</v>
      </c>
      <c r="AQ420" s="35" t="s">
        <v>94</v>
      </c>
      <c r="AR420" s="35">
        <v>0.0452</v>
      </c>
      <c r="AS420" s="35" t="s">
        <v>94</v>
      </c>
      <c r="AT420" s="89" t="s">
        <v>1695</v>
      </c>
      <c r="AU420" s="35" t="s">
        <v>1688</v>
      </c>
      <c r="AV420" s="35" t="s">
        <v>1641</v>
      </c>
      <c r="AW420" s="35" t="s">
        <v>1689</v>
      </c>
      <c r="AX420" s="91"/>
    </row>
    <row r="421">
      <c r="A421" s="35">
        <v>418.0</v>
      </c>
      <c r="B421" s="66" t="s">
        <v>1696</v>
      </c>
      <c r="C421" s="81" t="str">
        <f t="shared" si="11"/>
        <v>View</v>
      </c>
      <c r="D421" s="35" t="s">
        <v>1697</v>
      </c>
      <c r="E421" s="70">
        <v>0.0188</v>
      </c>
      <c r="F421" s="84" t="str">
        <f t="shared" si="12"/>
        <v>Intermediate Core-Plus Bond</v>
      </c>
      <c r="G421" s="72">
        <v>0.0069</v>
      </c>
      <c r="H421" s="73">
        <v>0.0619</v>
      </c>
      <c r="I421" s="73">
        <v>0.0504</v>
      </c>
      <c r="J421" s="73">
        <v>0.0857</v>
      </c>
      <c r="K421" s="73">
        <v>0.1569</v>
      </c>
      <c r="L421" s="73">
        <v>0.1986</v>
      </c>
      <c r="M421" s="73">
        <v>0.139</v>
      </c>
      <c r="N421" s="74">
        <v>-0.0501</v>
      </c>
      <c r="O421" s="73">
        <v>0.1986</v>
      </c>
      <c r="P421" s="74">
        <v>0.67</v>
      </c>
      <c r="Q421" s="75">
        <v>173.230573</v>
      </c>
      <c r="R421" s="77">
        <v>36.0</v>
      </c>
      <c r="S421" s="75">
        <v>1314.539321</v>
      </c>
      <c r="T421" s="72">
        <v>0.0381</v>
      </c>
      <c r="U421" s="72">
        <v>0.0347</v>
      </c>
      <c r="V421" s="35" t="s">
        <v>107</v>
      </c>
      <c r="W421" s="35">
        <v>1.0</v>
      </c>
      <c r="X421" s="35">
        <v>2.0</v>
      </c>
      <c r="Y421" s="72">
        <v>0.0047</v>
      </c>
      <c r="Z421" s="35">
        <v>1.05</v>
      </c>
      <c r="AA421" s="35" t="s">
        <v>1227</v>
      </c>
      <c r="AB421" s="35" t="s">
        <v>1218</v>
      </c>
      <c r="AC421" s="35" t="s">
        <v>94</v>
      </c>
      <c r="AD421" s="78">
        <v>43320.0</v>
      </c>
      <c r="AE421" s="35">
        <v>6.9</v>
      </c>
      <c r="AF421" s="35">
        <v>4.84</v>
      </c>
      <c r="AG421" s="78">
        <v>45835.0</v>
      </c>
      <c r="AH421" s="35">
        <v>0.2752</v>
      </c>
      <c r="AI421" s="35" t="s">
        <v>91</v>
      </c>
      <c r="AJ421" s="35" t="s">
        <v>134</v>
      </c>
      <c r="AK421" s="35" t="s">
        <v>1686</v>
      </c>
      <c r="AL421" s="35">
        <v>5070.0</v>
      </c>
      <c r="AM421" s="35" t="s">
        <v>94</v>
      </c>
      <c r="AN421" s="35" t="s">
        <v>94</v>
      </c>
      <c r="AO421" s="35">
        <v>4.83968</v>
      </c>
      <c r="AP421" s="35">
        <v>9.0</v>
      </c>
      <c r="AQ421" s="35">
        <v>0.0461589</v>
      </c>
      <c r="AR421" s="35">
        <v>0.0408</v>
      </c>
      <c r="AS421" s="35" t="s">
        <v>94</v>
      </c>
      <c r="AT421" s="89" t="s">
        <v>1698</v>
      </c>
      <c r="AU421" s="35" t="s">
        <v>1688</v>
      </c>
      <c r="AV421" s="35" t="s">
        <v>1641</v>
      </c>
      <c r="AW421" s="35" t="s">
        <v>1689</v>
      </c>
      <c r="AX421" s="91"/>
    </row>
    <row r="422">
      <c r="A422" s="35">
        <v>419.0</v>
      </c>
      <c r="B422" s="66" t="s">
        <v>1699</v>
      </c>
      <c r="C422" s="81" t="str">
        <f t="shared" si="11"/>
        <v>View</v>
      </c>
      <c r="D422" s="35" t="s">
        <v>1700</v>
      </c>
      <c r="E422" s="70">
        <v>-0.2732</v>
      </c>
      <c r="F422" s="84" t="str">
        <f t="shared" si="12"/>
        <v>Intermediate Core-Plus Bond</v>
      </c>
      <c r="G422" s="72">
        <v>0.0029</v>
      </c>
      <c r="H422" s="73">
        <v>0.0444</v>
      </c>
      <c r="I422" s="73">
        <v>0.0383</v>
      </c>
      <c r="J422" s="73">
        <v>0.034</v>
      </c>
      <c r="K422" s="73">
        <v>0.0865</v>
      </c>
      <c r="L422" s="73">
        <v>0.1948</v>
      </c>
      <c r="M422" s="73">
        <v>-0.0143</v>
      </c>
      <c r="N422" s="74">
        <v>-0.5021</v>
      </c>
      <c r="O422" s="73">
        <v>0.1948</v>
      </c>
      <c r="P422" s="74">
        <v>-0.12</v>
      </c>
      <c r="Q422" s="75">
        <v>-52.028403</v>
      </c>
      <c r="R422" s="77">
        <v>1540.0</v>
      </c>
      <c r="S422" s="75">
        <v>2009.902301</v>
      </c>
      <c r="T422" s="72">
        <v>0.0459</v>
      </c>
      <c r="U422" s="72">
        <v>0.0448</v>
      </c>
      <c r="V422" s="35" t="s">
        <v>107</v>
      </c>
      <c r="W422" s="35">
        <v>84.0</v>
      </c>
      <c r="X422" s="35">
        <v>34.0</v>
      </c>
      <c r="Y422" s="72">
        <v>0.0041</v>
      </c>
      <c r="Z422" s="35">
        <v>1.06</v>
      </c>
      <c r="AA422" s="35" t="s">
        <v>1227</v>
      </c>
      <c r="AB422" s="35" t="s">
        <v>1218</v>
      </c>
      <c r="AC422" s="35" t="s">
        <v>94</v>
      </c>
      <c r="AD422" s="78">
        <v>43006.0</v>
      </c>
      <c r="AE422" s="35">
        <v>7.76</v>
      </c>
      <c r="AF422" s="35">
        <v>0.59</v>
      </c>
      <c r="AG422" s="78">
        <v>45868.0</v>
      </c>
      <c r="AH422" s="35">
        <v>0.1328</v>
      </c>
      <c r="AI422" s="35" t="s">
        <v>176</v>
      </c>
      <c r="AJ422" s="35" t="s">
        <v>92</v>
      </c>
      <c r="AK422" s="35" t="s">
        <v>1686</v>
      </c>
      <c r="AL422" s="35">
        <v>5070.0</v>
      </c>
      <c r="AM422" s="35" t="s">
        <v>94</v>
      </c>
      <c r="AN422" s="35" t="s">
        <v>94</v>
      </c>
      <c r="AO422" s="35">
        <v>6.25</v>
      </c>
      <c r="AP422" s="35">
        <v>9.0</v>
      </c>
      <c r="AQ422" s="35">
        <v>0.0511</v>
      </c>
      <c r="AR422" s="35">
        <v>0.0436</v>
      </c>
      <c r="AS422" s="35" t="s">
        <v>94</v>
      </c>
      <c r="AT422" s="89" t="s">
        <v>1701</v>
      </c>
      <c r="AU422" s="35" t="s">
        <v>1688</v>
      </c>
      <c r="AV422" s="35" t="s">
        <v>1641</v>
      </c>
      <c r="AW422" s="35" t="s">
        <v>1689</v>
      </c>
      <c r="AX422" s="91"/>
    </row>
    <row r="423">
      <c r="A423" s="35">
        <v>420.0</v>
      </c>
      <c r="B423" s="66" t="s">
        <v>1702</v>
      </c>
      <c r="C423" s="81" t="str">
        <f t="shared" si="11"/>
        <v>View</v>
      </c>
      <c r="D423" s="35" t="s">
        <v>1703</v>
      </c>
      <c r="E423" s="70">
        <v>-0.2758</v>
      </c>
      <c r="F423" s="84" t="str">
        <f t="shared" si="12"/>
        <v>Intermediate Core-Plus Bond</v>
      </c>
      <c r="G423" s="72">
        <v>0.0038</v>
      </c>
      <c r="H423" s="73">
        <v>0.0499</v>
      </c>
      <c r="I423" s="73">
        <v>0.0422</v>
      </c>
      <c r="J423" s="73">
        <v>0.0468</v>
      </c>
      <c r="K423" s="73">
        <v>0.0955</v>
      </c>
      <c r="L423" s="73">
        <v>0.1668</v>
      </c>
      <c r="M423" s="73">
        <v>0.0136</v>
      </c>
      <c r="N423" s="74">
        <v>-0.4582</v>
      </c>
      <c r="O423" s="73">
        <v>0.1668</v>
      </c>
      <c r="P423" s="74">
        <v>0.03</v>
      </c>
      <c r="Q423" s="75">
        <v>1711.473891</v>
      </c>
      <c r="R423" s="77">
        <v>2549.0</v>
      </c>
      <c r="S423" s="75">
        <v>7211.271964</v>
      </c>
      <c r="T423" s="72">
        <v>0.0495</v>
      </c>
      <c r="U423" s="72">
        <v>0.05</v>
      </c>
      <c r="V423" s="35" t="s">
        <v>107</v>
      </c>
      <c r="W423" s="35">
        <v>22.0</v>
      </c>
      <c r="X423" s="35">
        <v>24.0</v>
      </c>
      <c r="Y423" s="72">
        <v>0.0037</v>
      </c>
      <c r="Z423" s="35">
        <v>0.98</v>
      </c>
      <c r="AA423" s="35" t="s">
        <v>1227</v>
      </c>
      <c r="AB423" s="35" t="s">
        <v>1218</v>
      </c>
      <c r="AC423" s="35" t="s">
        <v>94</v>
      </c>
      <c r="AD423" s="78">
        <v>43493.0</v>
      </c>
      <c r="AE423" s="35">
        <v>6.43</v>
      </c>
      <c r="AF423" s="35">
        <v>0.25</v>
      </c>
      <c r="AG423" s="78">
        <v>45870.0</v>
      </c>
      <c r="AH423" s="35">
        <v>0.195</v>
      </c>
      <c r="AI423" s="35" t="s">
        <v>176</v>
      </c>
      <c r="AJ423" s="35" t="s">
        <v>134</v>
      </c>
      <c r="AK423" s="35" t="s">
        <v>1686</v>
      </c>
      <c r="AL423" s="35">
        <v>5070.0</v>
      </c>
      <c r="AM423" s="35" t="s">
        <v>94</v>
      </c>
      <c r="AN423" s="35" t="s">
        <v>94</v>
      </c>
      <c r="AO423" s="35">
        <v>6.08</v>
      </c>
      <c r="AP423" s="35">
        <v>11.0</v>
      </c>
      <c r="AQ423" s="35">
        <v>0.0567</v>
      </c>
      <c r="AR423" s="35">
        <v>0.0455</v>
      </c>
      <c r="AS423" s="35" t="s">
        <v>94</v>
      </c>
      <c r="AT423" s="89" t="s">
        <v>1704</v>
      </c>
      <c r="AU423" s="35" t="s">
        <v>1688</v>
      </c>
      <c r="AV423" s="35" t="s">
        <v>1641</v>
      </c>
      <c r="AW423" s="35" t="s">
        <v>1689</v>
      </c>
      <c r="AX423" s="91"/>
    </row>
    <row r="424">
      <c r="A424" s="35">
        <v>421.0</v>
      </c>
      <c r="B424" s="66" t="s">
        <v>1686</v>
      </c>
      <c r="C424" s="81" t="str">
        <f t="shared" si="11"/>
        <v>View</v>
      </c>
      <c r="D424" s="35" t="s">
        <v>1705</v>
      </c>
      <c r="E424" s="70">
        <v>-0.3663</v>
      </c>
      <c r="F424" s="84" t="str">
        <f t="shared" si="12"/>
        <v>Intermediate Core-Plus Bond</v>
      </c>
      <c r="G424" s="72">
        <v>6.0E-4</v>
      </c>
      <c r="H424" s="73">
        <v>0.047</v>
      </c>
      <c r="I424" s="73">
        <v>0.0413</v>
      </c>
      <c r="J424" s="73">
        <v>0.044</v>
      </c>
      <c r="K424" s="73">
        <v>0.0754</v>
      </c>
      <c r="L424" s="73">
        <v>0.179</v>
      </c>
      <c r="M424" s="73">
        <v>-0.0217</v>
      </c>
      <c r="N424" s="74">
        <v>-0.5736</v>
      </c>
      <c r="O424" s="73">
        <v>0.179</v>
      </c>
      <c r="P424" s="74">
        <v>-0.16</v>
      </c>
      <c r="Q424" s="75">
        <v>-220.194457</v>
      </c>
      <c r="R424" s="77">
        <v>17193.0</v>
      </c>
      <c r="S424" s="75">
        <v>33289.93385</v>
      </c>
      <c r="T424" s="72">
        <v>0.0462</v>
      </c>
      <c r="U424" s="72">
        <v>0.0414</v>
      </c>
      <c r="V424" s="35" t="s">
        <v>145</v>
      </c>
      <c r="W424" s="35">
        <v>41.0</v>
      </c>
      <c r="X424" s="35">
        <v>52.0</v>
      </c>
      <c r="Y424" s="72">
        <v>0.0039</v>
      </c>
      <c r="Z424" s="35">
        <v>1.01</v>
      </c>
      <c r="AA424" s="35" t="s">
        <v>1227</v>
      </c>
      <c r="AB424" s="35" t="s">
        <v>1237</v>
      </c>
      <c r="AC424" s="35" t="s">
        <v>94</v>
      </c>
      <c r="AD424" s="78">
        <v>41800.0</v>
      </c>
      <c r="AE424" s="35">
        <v>11.07</v>
      </c>
      <c r="AF424" s="35">
        <v>4.34</v>
      </c>
      <c r="AG424" s="78">
        <v>45870.0</v>
      </c>
      <c r="AH424" s="35">
        <v>0.1657</v>
      </c>
      <c r="AI424" s="35" t="s">
        <v>176</v>
      </c>
      <c r="AJ424" s="35" t="s">
        <v>365</v>
      </c>
      <c r="AK424" s="35" t="s">
        <v>1686</v>
      </c>
      <c r="AL424" s="35">
        <v>5070.0</v>
      </c>
      <c r="AM424" s="35" t="s">
        <v>94</v>
      </c>
      <c r="AN424" s="35" t="s">
        <v>94</v>
      </c>
      <c r="AO424" s="35">
        <v>5.69331</v>
      </c>
      <c r="AP424" s="35">
        <v>9.0</v>
      </c>
      <c r="AQ424" s="35">
        <v>0.0474</v>
      </c>
      <c r="AR424" s="35">
        <v>0.0408</v>
      </c>
      <c r="AS424" s="35" t="s">
        <v>94</v>
      </c>
      <c r="AT424" s="89" t="s">
        <v>1706</v>
      </c>
      <c r="AU424" s="35" t="s">
        <v>1688</v>
      </c>
      <c r="AV424" s="35" t="s">
        <v>1641</v>
      </c>
      <c r="AW424" s="35" t="s">
        <v>1689</v>
      </c>
      <c r="AX424" s="91"/>
    </row>
    <row r="425">
      <c r="A425" s="35">
        <v>422.0</v>
      </c>
      <c r="B425" s="66" t="s">
        <v>1707</v>
      </c>
      <c r="C425" s="81" t="str">
        <f t="shared" si="11"/>
        <v>View</v>
      </c>
      <c r="D425" s="35" t="s">
        <v>1708</v>
      </c>
      <c r="E425" s="70">
        <v>-0.2897</v>
      </c>
      <c r="F425" s="84" t="str">
        <f t="shared" si="12"/>
        <v>Intermediate Government</v>
      </c>
      <c r="G425" s="72">
        <v>0.0253</v>
      </c>
      <c r="H425" s="73">
        <v>0.0757</v>
      </c>
      <c r="I425" s="73">
        <v>0.0663</v>
      </c>
      <c r="J425" s="73">
        <v>0.0573</v>
      </c>
      <c r="K425" s="73">
        <v>0.1075</v>
      </c>
      <c r="L425" s="73">
        <v>0.1026</v>
      </c>
      <c r="M425" s="73">
        <v>0.0763</v>
      </c>
      <c r="N425" s="74">
        <v>-0.3463</v>
      </c>
      <c r="O425" s="73">
        <v>0.1026</v>
      </c>
      <c r="P425" s="74">
        <v>0.63</v>
      </c>
      <c r="Q425" s="75">
        <v>6.273842</v>
      </c>
      <c r="R425" s="77">
        <v>487.0</v>
      </c>
      <c r="S425" s="75">
        <v>371.29412</v>
      </c>
      <c r="T425" s="72">
        <v>0.0563</v>
      </c>
      <c r="U425" s="72">
        <v>0.0571</v>
      </c>
      <c r="V425" s="35" t="s">
        <v>107</v>
      </c>
      <c r="W425" s="35">
        <v>1.0</v>
      </c>
      <c r="X425" s="35">
        <v>1.0</v>
      </c>
      <c r="Y425" s="72">
        <v>0.0039</v>
      </c>
      <c r="Z425" s="35">
        <v>0.6</v>
      </c>
      <c r="AA425" s="35" t="s">
        <v>1227</v>
      </c>
      <c r="AB425" s="35" t="s">
        <v>1237</v>
      </c>
      <c r="AC425" s="35" t="s">
        <v>94</v>
      </c>
      <c r="AD425" s="78">
        <v>39906.0</v>
      </c>
      <c r="AE425" s="35">
        <v>11.01</v>
      </c>
      <c r="AF425" s="35">
        <v>6.59</v>
      </c>
      <c r="AG425" s="78">
        <v>45869.0</v>
      </c>
      <c r="AH425" s="35">
        <v>0.0259</v>
      </c>
      <c r="AI425" s="35" t="s">
        <v>1228</v>
      </c>
      <c r="AJ425" s="35"/>
      <c r="AK425" s="35" t="s">
        <v>1709</v>
      </c>
      <c r="AL425" s="35">
        <v>5080.0</v>
      </c>
      <c r="AM425" s="35" t="s">
        <v>94</v>
      </c>
      <c r="AN425" s="35" t="s">
        <v>94</v>
      </c>
      <c r="AO425" s="35">
        <v>6.05</v>
      </c>
      <c r="AP425" s="35">
        <v>5.0</v>
      </c>
      <c r="AQ425" s="35" t="s">
        <v>94</v>
      </c>
      <c r="AR425" s="35">
        <v>0.0586</v>
      </c>
      <c r="AS425" s="35" t="s">
        <v>94</v>
      </c>
      <c r="AT425" s="89" t="s">
        <v>1710</v>
      </c>
      <c r="AU425" s="35" t="s">
        <v>1711</v>
      </c>
      <c r="AV425" s="35" t="s">
        <v>1641</v>
      </c>
      <c r="AW425" s="35" t="s">
        <v>1712</v>
      </c>
      <c r="AX425" s="91"/>
    </row>
    <row r="426">
      <c r="A426" s="35">
        <v>423.0</v>
      </c>
      <c r="B426" s="66" t="s">
        <v>1713</v>
      </c>
      <c r="C426" s="81" t="str">
        <f t="shared" si="11"/>
        <v>View</v>
      </c>
      <c r="D426" s="35" t="s">
        <v>1714</v>
      </c>
      <c r="E426" s="70">
        <v>-0.401</v>
      </c>
      <c r="F426" s="84" t="str">
        <f t="shared" si="12"/>
        <v>Intermediate Government</v>
      </c>
      <c r="G426" s="72">
        <v>0.0022</v>
      </c>
      <c r="H426" s="73">
        <v>0.0471</v>
      </c>
      <c r="I426" s="73">
        <v>0.0401</v>
      </c>
      <c r="J426" s="73">
        <v>0.0361</v>
      </c>
      <c r="K426" s="73">
        <v>0.0529</v>
      </c>
      <c r="L426" s="73">
        <v>0.1668</v>
      </c>
      <c r="M426" s="73">
        <v>0.0038</v>
      </c>
      <c r="N426" s="74">
        <v>-0.4401</v>
      </c>
      <c r="O426" s="73">
        <v>0.1668</v>
      </c>
      <c r="P426" s="74">
        <v>-0.03</v>
      </c>
      <c r="Q426" s="75">
        <v>997.624051</v>
      </c>
      <c r="R426" s="77">
        <v>572.0</v>
      </c>
      <c r="S426" s="75">
        <v>6023.924257</v>
      </c>
      <c r="T426" s="72">
        <v>0.0523</v>
      </c>
      <c r="U426" s="72">
        <v>0.0542</v>
      </c>
      <c r="V426" s="35" t="s">
        <v>107</v>
      </c>
      <c r="W426" s="35">
        <v>39.0</v>
      </c>
      <c r="X426" s="35">
        <v>24.0</v>
      </c>
      <c r="Y426" s="72">
        <v>0.0046</v>
      </c>
      <c r="Z426" s="35">
        <v>1.07</v>
      </c>
      <c r="AA426" s="35" t="s">
        <v>1227</v>
      </c>
      <c r="AB426" s="35" t="s">
        <v>1218</v>
      </c>
      <c r="AC426" s="35" t="s">
        <v>94</v>
      </c>
      <c r="AD426" s="78">
        <v>43355.0</v>
      </c>
      <c r="AE426" s="35">
        <v>6.81</v>
      </c>
      <c r="AF426" s="35">
        <v>0.14</v>
      </c>
      <c r="AG426" s="78">
        <v>45870.0</v>
      </c>
      <c r="AH426" s="35">
        <v>0.183</v>
      </c>
      <c r="AI426" s="35" t="s">
        <v>176</v>
      </c>
      <c r="AJ426" s="35" t="s">
        <v>92</v>
      </c>
      <c r="AK426" s="35" t="s">
        <v>1709</v>
      </c>
      <c r="AL426" s="35">
        <v>5080.0</v>
      </c>
      <c r="AM426" s="35" t="s">
        <v>94</v>
      </c>
      <c r="AN426" s="35" t="s">
        <v>94</v>
      </c>
      <c r="AO426" s="35">
        <v>6.7754</v>
      </c>
      <c r="AP426" s="35">
        <v>9.0</v>
      </c>
      <c r="AQ426" s="35">
        <v>0.0935</v>
      </c>
      <c r="AR426" s="35">
        <v>0.0506</v>
      </c>
      <c r="AS426" s="35" t="s">
        <v>94</v>
      </c>
      <c r="AT426" s="89" t="s">
        <v>1715</v>
      </c>
      <c r="AU426" s="35" t="s">
        <v>1711</v>
      </c>
      <c r="AV426" s="35" t="s">
        <v>1641</v>
      </c>
      <c r="AW426" s="35" t="s">
        <v>1712</v>
      </c>
      <c r="AX426" s="91"/>
    </row>
    <row r="427">
      <c r="A427" s="35">
        <v>424.0</v>
      </c>
      <c r="B427" s="66" t="s">
        <v>1716</v>
      </c>
      <c r="C427" s="81" t="str">
        <f t="shared" si="11"/>
        <v>View</v>
      </c>
      <c r="D427" s="35" t="s">
        <v>1717</v>
      </c>
      <c r="E427" s="70">
        <v>-0.427</v>
      </c>
      <c r="F427" s="84" t="str">
        <f t="shared" si="12"/>
        <v>Intermediate Government</v>
      </c>
      <c r="G427" s="72">
        <v>0.0189</v>
      </c>
      <c r="H427" s="73">
        <v>0.0522</v>
      </c>
      <c r="I427" s="73">
        <v>0.0436</v>
      </c>
      <c r="J427" s="73">
        <v>0.0384</v>
      </c>
      <c r="K427" s="73">
        <v>0.0528</v>
      </c>
      <c r="L427" s="73">
        <v>0.1746</v>
      </c>
      <c r="M427" s="73">
        <v>-8.0E-4</v>
      </c>
      <c r="N427" s="74">
        <v>-0.4695</v>
      </c>
      <c r="O427" s="73">
        <v>0.1746</v>
      </c>
      <c r="P427" s="74">
        <v>-0.07</v>
      </c>
      <c r="Q427" s="75">
        <v>-80.198948</v>
      </c>
      <c r="R427" s="77">
        <v>1905.0</v>
      </c>
      <c r="S427" s="75">
        <v>1314.425282</v>
      </c>
      <c r="T427" s="72">
        <v>0.04</v>
      </c>
      <c r="U427" s="72">
        <v>0.0461</v>
      </c>
      <c r="V427" s="35" t="s">
        <v>107</v>
      </c>
      <c r="W427" s="35">
        <v>34.0</v>
      </c>
      <c r="X427" s="35">
        <v>22.0</v>
      </c>
      <c r="Y427" s="72">
        <v>0.0046</v>
      </c>
      <c r="Z427" s="35">
        <v>1.03</v>
      </c>
      <c r="AA427" s="35" t="s">
        <v>1227</v>
      </c>
      <c r="AB427" s="35" t="s">
        <v>1218</v>
      </c>
      <c r="AC427" s="35" t="s">
        <v>94</v>
      </c>
      <c r="AD427" s="78">
        <v>35642.0</v>
      </c>
      <c r="AE427" s="35">
        <v>12.93</v>
      </c>
      <c r="AF427" s="35">
        <v>2.92</v>
      </c>
      <c r="AG427" s="78">
        <v>45869.0</v>
      </c>
      <c r="AH427" s="35">
        <v>0.0325</v>
      </c>
      <c r="AI427" s="35" t="s">
        <v>1228</v>
      </c>
      <c r="AJ427" s="35"/>
      <c r="AK427" s="35" t="s">
        <v>1709</v>
      </c>
      <c r="AL427" s="35">
        <v>5080.0</v>
      </c>
      <c r="AM427" s="35" t="s">
        <v>94</v>
      </c>
      <c r="AN427" s="35" t="s">
        <v>94</v>
      </c>
      <c r="AO427" s="35">
        <v>5.37403</v>
      </c>
      <c r="AP427" s="35">
        <v>2.0</v>
      </c>
      <c r="AQ427" s="35">
        <v>0.054929</v>
      </c>
      <c r="AR427" s="35">
        <v>0.041</v>
      </c>
      <c r="AS427" s="35" t="s">
        <v>94</v>
      </c>
      <c r="AT427" s="89" t="s">
        <v>1718</v>
      </c>
      <c r="AU427" s="35" t="s">
        <v>1711</v>
      </c>
      <c r="AV427" s="35" t="s">
        <v>1641</v>
      </c>
      <c r="AW427" s="35" t="s">
        <v>1712</v>
      </c>
      <c r="AX427" s="91"/>
    </row>
    <row r="428">
      <c r="A428" s="35">
        <v>425.0</v>
      </c>
      <c r="B428" s="66" t="s">
        <v>1719</v>
      </c>
      <c r="C428" s="81" t="str">
        <f t="shared" si="11"/>
        <v>View</v>
      </c>
      <c r="D428" s="35" t="s">
        <v>1720</v>
      </c>
      <c r="E428" s="70">
        <v>-0.4453</v>
      </c>
      <c r="F428" s="84" t="str">
        <f t="shared" si="12"/>
        <v>Intermediate Government</v>
      </c>
      <c r="G428" s="72">
        <v>3.0E-4</v>
      </c>
      <c r="H428" s="73">
        <v>0.0476</v>
      </c>
      <c r="I428" s="73">
        <v>0.0416</v>
      </c>
      <c r="J428" s="73">
        <v>0.0409</v>
      </c>
      <c r="K428" s="73">
        <v>0.0489</v>
      </c>
      <c r="L428" s="73">
        <v>0.1747</v>
      </c>
      <c r="M428" s="73">
        <v>-0.0213</v>
      </c>
      <c r="N428" s="74">
        <v>-0.5328</v>
      </c>
      <c r="O428" s="73">
        <v>0.1747</v>
      </c>
      <c r="P428" s="74">
        <v>-0.18</v>
      </c>
      <c r="Q428" s="75">
        <v>-5280.784617</v>
      </c>
      <c r="R428" s="77">
        <v>5177.0</v>
      </c>
      <c r="S428" s="75">
        <v>16239.80081</v>
      </c>
      <c r="T428" s="72">
        <v>0.0414</v>
      </c>
      <c r="U428" s="72">
        <v>0.0415</v>
      </c>
      <c r="V428" s="35" t="s">
        <v>107</v>
      </c>
      <c r="W428" s="35">
        <v>24.0</v>
      </c>
      <c r="X428" s="35">
        <v>27.0</v>
      </c>
      <c r="Y428" s="72">
        <v>0.0047</v>
      </c>
      <c r="Z428" s="35">
        <v>1.04</v>
      </c>
      <c r="AA428" s="35" t="s">
        <v>1227</v>
      </c>
      <c r="AB428" s="35" t="s">
        <v>1564</v>
      </c>
      <c r="AC428" s="35" t="s">
        <v>94</v>
      </c>
      <c r="AD428" s="78">
        <v>40136.0</v>
      </c>
      <c r="AE428" s="35">
        <v>12.36</v>
      </c>
      <c r="AF428" s="35">
        <v>12.36</v>
      </c>
      <c r="AG428" s="78">
        <v>45870.0</v>
      </c>
      <c r="AH428" s="35">
        <v>0.1635</v>
      </c>
      <c r="AI428" s="35" t="s">
        <v>176</v>
      </c>
      <c r="AJ428" s="35" t="s">
        <v>365</v>
      </c>
      <c r="AK428" s="35" t="s">
        <v>1709</v>
      </c>
      <c r="AL428" s="35">
        <v>5080.0</v>
      </c>
      <c r="AM428" s="35" t="s">
        <v>94</v>
      </c>
      <c r="AN428" s="35" t="s">
        <v>94</v>
      </c>
      <c r="AO428" s="35">
        <v>5.4</v>
      </c>
      <c r="AP428" s="35">
        <v>1.0</v>
      </c>
      <c r="AQ428" s="35">
        <v>0.0507</v>
      </c>
      <c r="AR428" s="35">
        <v>0.0414</v>
      </c>
      <c r="AS428" s="35" t="s">
        <v>94</v>
      </c>
      <c r="AT428" s="89" t="s">
        <v>1721</v>
      </c>
      <c r="AU428" s="35" t="s">
        <v>1711</v>
      </c>
      <c r="AV428" s="35" t="s">
        <v>1641</v>
      </c>
      <c r="AW428" s="35" t="s">
        <v>1712</v>
      </c>
      <c r="AX428" s="91"/>
    </row>
    <row r="429">
      <c r="A429" s="35">
        <v>426.0</v>
      </c>
      <c r="B429" s="66" t="s">
        <v>1722</v>
      </c>
      <c r="C429" s="81" t="str">
        <f t="shared" si="11"/>
        <v>View</v>
      </c>
      <c r="D429" s="35" t="s">
        <v>1723</v>
      </c>
      <c r="E429" s="70">
        <v>-0.4509</v>
      </c>
      <c r="F429" s="84" t="str">
        <f t="shared" si="12"/>
        <v>Intermediate Government</v>
      </c>
      <c r="G429" s="72">
        <v>6.0E-4</v>
      </c>
      <c r="H429" s="73">
        <v>0.0476</v>
      </c>
      <c r="I429" s="73">
        <v>0.0405</v>
      </c>
      <c r="J429" s="73">
        <v>0.04</v>
      </c>
      <c r="K429" s="73">
        <v>0.0461</v>
      </c>
      <c r="L429" s="73">
        <v>0.1744</v>
      </c>
      <c r="M429" s="73">
        <v>-0.0246</v>
      </c>
      <c r="N429" s="74">
        <v>-0.5412</v>
      </c>
      <c r="O429" s="73">
        <v>0.1744</v>
      </c>
      <c r="P429" s="74">
        <v>-0.19</v>
      </c>
      <c r="Q429" s="75">
        <v>-5280.784617</v>
      </c>
      <c r="R429" s="77">
        <v>5177.0</v>
      </c>
      <c r="S429" s="75">
        <v>16239.80081</v>
      </c>
      <c r="T429" s="72">
        <v>0.04</v>
      </c>
      <c r="U429" s="72">
        <v>0.0413</v>
      </c>
      <c r="V429" s="35" t="s">
        <v>107</v>
      </c>
      <c r="W429" s="35">
        <v>26.0</v>
      </c>
      <c r="X429" s="35">
        <v>29.0</v>
      </c>
      <c r="Y429" s="72">
        <v>0.0045</v>
      </c>
      <c r="Z429" s="35">
        <v>1.04</v>
      </c>
      <c r="AA429" s="35" t="s">
        <v>1227</v>
      </c>
      <c r="AB429" s="35" t="s">
        <v>1564</v>
      </c>
      <c r="AC429" s="35" t="s">
        <v>94</v>
      </c>
      <c r="AD429" s="78">
        <v>40150.0</v>
      </c>
      <c r="AE429" s="35">
        <v>12.36</v>
      </c>
      <c r="AF429" s="35">
        <v>12.36</v>
      </c>
      <c r="AG429" s="78">
        <v>45869.0</v>
      </c>
      <c r="AH429" s="35">
        <v>0.0649</v>
      </c>
      <c r="AI429" s="35" t="s">
        <v>176</v>
      </c>
      <c r="AJ429" s="35"/>
      <c r="AK429" s="35" t="s">
        <v>1709</v>
      </c>
      <c r="AL429" s="35">
        <v>5080.0</v>
      </c>
      <c r="AM429" s="35" t="s">
        <v>94</v>
      </c>
      <c r="AN429" s="35" t="s">
        <v>94</v>
      </c>
      <c r="AO429" s="35">
        <v>5.4</v>
      </c>
      <c r="AP429" s="35">
        <v>1.0</v>
      </c>
      <c r="AQ429" s="35">
        <v>0.0507</v>
      </c>
      <c r="AR429" s="35">
        <v>0.0414</v>
      </c>
      <c r="AS429" s="35" t="s">
        <v>94</v>
      </c>
      <c r="AT429" s="89" t="s">
        <v>1724</v>
      </c>
      <c r="AU429" s="35" t="s">
        <v>1711</v>
      </c>
      <c r="AV429" s="35" t="s">
        <v>1641</v>
      </c>
      <c r="AW429" s="35" t="s">
        <v>1712</v>
      </c>
      <c r="AX429" s="91"/>
    </row>
    <row r="430">
      <c r="A430" s="35">
        <v>427.0</v>
      </c>
      <c r="B430" s="66" t="s">
        <v>1725</v>
      </c>
      <c r="C430" s="81" t="str">
        <f t="shared" si="11"/>
        <v>View</v>
      </c>
      <c r="D430" s="35" t="s">
        <v>1726</v>
      </c>
      <c r="E430" s="70">
        <v>-0.4684</v>
      </c>
      <c r="F430" s="84" t="str">
        <f t="shared" si="12"/>
        <v>Intermediate Government</v>
      </c>
      <c r="G430" s="72">
        <v>4.0E-4</v>
      </c>
      <c r="H430" s="73">
        <v>0.0464</v>
      </c>
      <c r="I430" s="73">
        <v>0.0425</v>
      </c>
      <c r="J430" s="73">
        <v>0.0375</v>
      </c>
      <c r="K430" s="73">
        <v>0.0398</v>
      </c>
      <c r="L430" s="73">
        <v>0.1803</v>
      </c>
      <c r="M430" s="73">
        <v>-0.0332</v>
      </c>
      <c r="N430" s="74">
        <v>-0.556</v>
      </c>
      <c r="O430" s="73">
        <v>0.1803</v>
      </c>
      <c r="P430" s="74">
        <v>-0.23</v>
      </c>
      <c r="Q430" s="75">
        <v>348.446569</v>
      </c>
      <c r="R430" s="77">
        <v>2593.0</v>
      </c>
      <c r="S430" s="75">
        <v>6234.288567</v>
      </c>
      <c r="T430" s="72">
        <v>0.0398</v>
      </c>
      <c r="U430" s="72">
        <v>0.038</v>
      </c>
      <c r="V430" s="35" t="s">
        <v>107</v>
      </c>
      <c r="W430" s="35">
        <v>45.0</v>
      </c>
      <c r="X430" s="35">
        <v>43.0</v>
      </c>
      <c r="Y430" s="72">
        <v>0.0047</v>
      </c>
      <c r="Z430" s="35">
        <v>1.07</v>
      </c>
      <c r="AA430" s="35" t="s">
        <v>1227</v>
      </c>
      <c r="AB430" s="35" t="s">
        <v>1727</v>
      </c>
      <c r="AC430" s="35" t="s">
        <v>94</v>
      </c>
      <c r="AD430" s="78">
        <v>39828.0</v>
      </c>
      <c r="AE430" s="35">
        <v>11.67</v>
      </c>
      <c r="AF430" s="35">
        <v>0.67</v>
      </c>
      <c r="AG430" s="78">
        <v>45870.0</v>
      </c>
      <c r="AH430" s="35">
        <v>0.0689</v>
      </c>
      <c r="AI430" s="35" t="s">
        <v>176</v>
      </c>
      <c r="AJ430" s="35" t="s">
        <v>92</v>
      </c>
      <c r="AK430" s="35" t="s">
        <v>1709</v>
      </c>
      <c r="AL430" s="35">
        <v>5080.0</v>
      </c>
      <c r="AM430" s="35" t="s">
        <v>94</v>
      </c>
      <c r="AN430" s="35" t="s">
        <v>94</v>
      </c>
      <c r="AO430" s="35">
        <v>6.15</v>
      </c>
      <c r="AP430" s="35">
        <v>4.0</v>
      </c>
      <c r="AQ430" s="35">
        <v>0.05162</v>
      </c>
      <c r="AR430" s="35">
        <v>0.0388</v>
      </c>
      <c r="AS430" s="35" t="s">
        <v>94</v>
      </c>
      <c r="AT430" s="89" t="s">
        <v>1728</v>
      </c>
      <c r="AU430" s="35" t="s">
        <v>1711</v>
      </c>
      <c r="AV430" s="35" t="s">
        <v>1641</v>
      </c>
      <c r="AW430" s="35" t="s">
        <v>1712</v>
      </c>
      <c r="AX430" s="91"/>
    </row>
    <row r="431">
      <c r="A431" s="35">
        <v>428.0</v>
      </c>
      <c r="B431" s="66" t="s">
        <v>1709</v>
      </c>
      <c r="C431" s="81" t="str">
        <f t="shared" si="11"/>
        <v>View</v>
      </c>
      <c r="D431" s="35" t="s">
        <v>1729</v>
      </c>
      <c r="E431" s="70">
        <v>-0.5728</v>
      </c>
      <c r="F431" s="84" t="str">
        <f t="shared" si="12"/>
        <v>Intermediate Government</v>
      </c>
      <c r="G431" s="72">
        <v>3.0E-4</v>
      </c>
      <c r="H431" s="73">
        <v>0.0534</v>
      </c>
      <c r="I431" s="73">
        <v>0.0474</v>
      </c>
      <c r="J431" s="73">
        <v>0.0439</v>
      </c>
      <c r="K431" s="73">
        <v>0.0544</v>
      </c>
      <c r="L431" s="73">
        <v>0.1605</v>
      </c>
      <c r="M431" s="73">
        <v>-0.0362</v>
      </c>
      <c r="N431" s="74">
        <v>-0.7347</v>
      </c>
      <c r="O431" s="73">
        <v>0.1605</v>
      </c>
      <c r="P431" s="74">
        <v>-0.28</v>
      </c>
      <c r="Q431" s="75">
        <v>682.836187</v>
      </c>
      <c r="R431" s="77">
        <v>107.0</v>
      </c>
      <c r="S431" s="75">
        <v>39714.44276</v>
      </c>
      <c r="T431" s="72">
        <v>0.0403</v>
      </c>
      <c r="U431" s="72">
        <v>0.0376</v>
      </c>
      <c r="V431" s="35" t="s">
        <v>145</v>
      </c>
      <c r="W431" s="35">
        <v>13.0</v>
      </c>
      <c r="X431" s="35">
        <v>20.0</v>
      </c>
      <c r="Y431" s="72">
        <v>0.0036</v>
      </c>
      <c r="Z431" s="35">
        <v>0.8</v>
      </c>
      <c r="AA431" s="35" t="s">
        <v>1227</v>
      </c>
      <c r="AB431" s="35" t="s">
        <v>1564</v>
      </c>
      <c r="AC431" s="35" t="s">
        <v>94</v>
      </c>
      <c r="AD431" s="78">
        <v>40136.0</v>
      </c>
      <c r="AE431" s="35">
        <v>12.36</v>
      </c>
      <c r="AF431" s="35">
        <v>12.36</v>
      </c>
      <c r="AG431" s="78">
        <v>45870.0</v>
      </c>
      <c r="AH431" s="35">
        <v>0.1927</v>
      </c>
      <c r="AI431" s="35" t="s">
        <v>176</v>
      </c>
      <c r="AJ431" s="35" t="s">
        <v>365</v>
      </c>
      <c r="AK431" s="35" t="s">
        <v>1709</v>
      </c>
      <c r="AL431" s="35">
        <v>5080.0</v>
      </c>
      <c r="AM431" s="35" t="s">
        <v>94</v>
      </c>
      <c r="AN431" s="35" t="s">
        <v>94</v>
      </c>
      <c r="AO431" s="35">
        <v>4.92</v>
      </c>
      <c r="AP431" s="35">
        <v>2.0</v>
      </c>
      <c r="AQ431" s="35">
        <v>0.0387</v>
      </c>
      <c r="AR431" s="35">
        <v>0.0332</v>
      </c>
      <c r="AS431" s="35" t="s">
        <v>94</v>
      </c>
      <c r="AT431" s="89" t="s">
        <v>1730</v>
      </c>
      <c r="AU431" s="35" t="s">
        <v>1711</v>
      </c>
      <c r="AV431" s="35" t="s">
        <v>1641</v>
      </c>
      <c r="AW431" s="35" t="s">
        <v>1712</v>
      </c>
      <c r="AX431" s="91"/>
    </row>
    <row r="432">
      <c r="A432" s="35">
        <v>429.0</v>
      </c>
      <c r="B432" s="66" t="s">
        <v>1731</v>
      </c>
      <c r="C432" s="81" t="str">
        <f t="shared" si="11"/>
        <v>View</v>
      </c>
      <c r="D432" s="35" t="s">
        <v>1732</v>
      </c>
      <c r="E432" s="70">
        <v>0.0664</v>
      </c>
      <c r="F432" s="84" t="str">
        <f t="shared" si="12"/>
        <v>Corporate Bond</v>
      </c>
      <c r="G432" s="72">
        <v>0.006</v>
      </c>
      <c r="H432" s="73">
        <v>0.0511</v>
      </c>
      <c r="I432" s="73">
        <v>0.0441</v>
      </c>
      <c r="J432" s="73">
        <v>0.0594</v>
      </c>
      <c r="K432" s="73">
        <v>0.1644</v>
      </c>
      <c r="L432" s="73">
        <v>0.1676</v>
      </c>
      <c r="M432" s="73">
        <v>0.1007</v>
      </c>
      <c r="N432" s="74">
        <v>-0.2002</v>
      </c>
      <c r="O432" s="73">
        <v>0.1676</v>
      </c>
      <c r="P432" s="74">
        <v>0.56</v>
      </c>
      <c r="Q432" s="75">
        <v>-4.789509</v>
      </c>
      <c r="R432" s="77">
        <v>145.0</v>
      </c>
      <c r="S432" s="75">
        <v>414.902255</v>
      </c>
      <c r="T432" s="72">
        <v>0.0412</v>
      </c>
      <c r="U432" s="72">
        <v>0.0418</v>
      </c>
      <c r="V432" s="35" t="s">
        <v>107</v>
      </c>
      <c r="W432" s="35">
        <v>11.0</v>
      </c>
      <c r="X432" s="35">
        <v>1.0</v>
      </c>
      <c r="Y432" s="72">
        <v>0.0029</v>
      </c>
      <c r="Z432" s="35">
        <v>0.84</v>
      </c>
      <c r="AA432" s="35" t="s">
        <v>1227</v>
      </c>
      <c r="AB432" s="35" t="s">
        <v>1733</v>
      </c>
      <c r="AC432" s="35" t="s">
        <v>94</v>
      </c>
      <c r="AD432" s="78">
        <v>40970.0</v>
      </c>
      <c r="AE432" s="35">
        <v>13.34</v>
      </c>
      <c r="AF432" s="35">
        <v>13.34</v>
      </c>
      <c r="AG432" s="78">
        <v>45869.0</v>
      </c>
      <c r="AH432" s="35">
        <v>0.042</v>
      </c>
      <c r="AI432" s="35" t="s">
        <v>176</v>
      </c>
      <c r="AJ432" s="35"/>
      <c r="AK432" s="35" t="s">
        <v>1734</v>
      </c>
      <c r="AL432" s="35">
        <v>5090.0</v>
      </c>
      <c r="AM432" s="35" t="s">
        <v>94</v>
      </c>
      <c r="AN432" s="35" t="s">
        <v>94</v>
      </c>
      <c r="AO432" s="35">
        <v>4.696</v>
      </c>
      <c r="AP432" s="35">
        <v>10.0</v>
      </c>
      <c r="AQ432" s="35" t="s">
        <v>94</v>
      </c>
      <c r="AR432" s="35">
        <v>0.0436</v>
      </c>
      <c r="AS432" s="35" t="s">
        <v>94</v>
      </c>
      <c r="AT432" s="89" t="s">
        <v>1735</v>
      </c>
      <c r="AU432" s="35" t="s">
        <v>1736</v>
      </c>
      <c r="AV432" s="35" t="s">
        <v>1641</v>
      </c>
      <c r="AW432" s="35" t="s">
        <v>316</v>
      </c>
      <c r="AX432" s="91"/>
    </row>
    <row r="433">
      <c r="A433" s="35">
        <v>430.0</v>
      </c>
      <c r="B433" s="66" t="s">
        <v>1737</v>
      </c>
      <c r="C433" s="81" t="str">
        <f t="shared" si="11"/>
        <v>View</v>
      </c>
      <c r="D433" s="35" t="s">
        <v>1738</v>
      </c>
      <c r="E433" s="70">
        <v>-0.0167</v>
      </c>
      <c r="F433" s="84" t="str">
        <f t="shared" si="12"/>
        <v>Corporate Bond</v>
      </c>
      <c r="G433" s="72">
        <v>0.007</v>
      </c>
      <c r="H433" s="73">
        <v>0.0598</v>
      </c>
      <c r="I433" s="73">
        <v>0.0489</v>
      </c>
      <c r="J433" s="73">
        <v>0.0662</v>
      </c>
      <c r="K433" s="73">
        <v>0.1471</v>
      </c>
      <c r="L433" s="73">
        <v>0.2049</v>
      </c>
      <c r="M433" s="73">
        <v>0.0949</v>
      </c>
      <c r="N433" s="74">
        <v>-0.1742</v>
      </c>
      <c r="O433" s="73">
        <v>0.2049</v>
      </c>
      <c r="P433" s="74">
        <v>0.43</v>
      </c>
      <c r="Q433" s="75">
        <v>117.072374</v>
      </c>
      <c r="R433" s="77">
        <v>386.0</v>
      </c>
      <c r="S433" s="75">
        <v>1130.309522</v>
      </c>
      <c r="T433" s="72">
        <v>0.05</v>
      </c>
      <c r="U433" s="72">
        <v>0.0526</v>
      </c>
      <c r="V433" s="35" t="s">
        <v>107</v>
      </c>
      <c r="W433" s="35">
        <v>2.0</v>
      </c>
      <c r="X433" s="35">
        <v>3.0</v>
      </c>
      <c r="Y433" s="72">
        <v>0.0036</v>
      </c>
      <c r="Z433" s="35">
        <v>1.07</v>
      </c>
      <c r="AA433" s="35" t="s">
        <v>1227</v>
      </c>
      <c r="AB433" s="35" t="s">
        <v>1237</v>
      </c>
      <c r="AC433" s="35" t="s">
        <v>94</v>
      </c>
      <c r="AD433" s="78">
        <v>36217.0</v>
      </c>
      <c r="AE433" s="35">
        <v>12.42</v>
      </c>
      <c r="AF433" s="35">
        <v>9.63</v>
      </c>
      <c r="AG433" s="78">
        <v>45869.0</v>
      </c>
      <c r="AH433" s="35">
        <v>0.0651</v>
      </c>
      <c r="AI433" s="35" t="s">
        <v>1228</v>
      </c>
      <c r="AJ433" s="35"/>
      <c r="AK433" s="35" t="s">
        <v>1734</v>
      </c>
      <c r="AL433" s="35">
        <v>5090.0</v>
      </c>
      <c r="AM433" s="35" t="s">
        <v>94</v>
      </c>
      <c r="AN433" s="35" t="s">
        <v>94</v>
      </c>
      <c r="AO433" s="35">
        <v>5.34</v>
      </c>
      <c r="AP433" s="35">
        <v>12.0</v>
      </c>
      <c r="AQ433" s="35" t="s">
        <v>94</v>
      </c>
      <c r="AR433" s="35">
        <v>0.0557</v>
      </c>
      <c r="AS433" s="35" t="s">
        <v>94</v>
      </c>
      <c r="AT433" s="89" t="s">
        <v>1739</v>
      </c>
      <c r="AU433" s="35" t="s">
        <v>1736</v>
      </c>
      <c r="AV433" s="35" t="s">
        <v>1641</v>
      </c>
      <c r="AW433" s="35" t="s">
        <v>316</v>
      </c>
      <c r="AX433" s="91"/>
    </row>
    <row r="434">
      <c r="A434" s="35">
        <v>431.0</v>
      </c>
      <c r="B434" s="66" t="s">
        <v>243</v>
      </c>
      <c r="C434" s="81" t="str">
        <f t="shared" si="11"/>
        <v>View</v>
      </c>
      <c r="D434" s="35" t="s">
        <v>1740</v>
      </c>
      <c r="E434" s="70">
        <v>-0.0486</v>
      </c>
      <c r="F434" s="84" t="str">
        <f t="shared" si="12"/>
        <v>Corporate Bond</v>
      </c>
      <c r="G434" s="72">
        <v>4.0E-4</v>
      </c>
      <c r="H434" s="73">
        <v>0.065</v>
      </c>
      <c r="I434" s="73">
        <v>0.0576</v>
      </c>
      <c r="J434" s="73">
        <v>0.067</v>
      </c>
      <c r="K434" s="73">
        <v>0.1467</v>
      </c>
      <c r="L434" s="73">
        <v>0.2063</v>
      </c>
      <c r="M434" s="73">
        <v>0.0375</v>
      </c>
      <c r="N434" s="74">
        <v>-0.3259</v>
      </c>
      <c r="O434" s="73">
        <v>0.2063</v>
      </c>
      <c r="P434" s="74">
        <v>0.14</v>
      </c>
      <c r="Q434" s="75">
        <v>149.380588</v>
      </c>
      <c r="R434" s="77">
        <v>2872.0</v>
      </c>
      <c r="S434" s="75">
        <v>15811.83936</v>
      </c>
      <c r="T434" s="72">
        <v>0.051</v>
      </c>
      <c r="U434" s="72">
        <v>0.0447</v>
      </c>
      <c r="V434" s="35" t="s">
        <v>88</v>
      </c>
      <c r="W434" s="35">
        <v>2.0</v>
      </c>
      <c r="X434" s="35">
        <v>6.0</v>
      </c>
      <c r="Y434" s="72">
        <v>0.0043</v>
      </c>
      <c r="Z434" s="35">
        <v>1.18</v>
      </c>
      <c r="AA434" s="35" t="s">
        <v>1227</v>
      </c>
      <c r="AB434" s="35" t="s">
        <v>1539</v>
      </c>
      <c r="AC434" s="35" t="s">
        <v>94</v>
      </c>
      <c r="AD434" s="78">
        <v>39087.0</v>
      </c>
      <c r="AE434" s="35">
        <v>14.01</v>
      </c>
      <c r="AF434" s="35">
        <v>4.01</v>
      </c>
      <c r="AG434" s="78">
        <v>45870.0</v>
      </c>
      <c r="AH434" s="35">
        <v>0.208</v>
      </c>
      <c r="AI434" s="35" t="s">
        <v>176</v>
      </c>
      <c r="AJ434" s="35" t="s">
        <v>365</v>
      </c>
      <c r="AK434" s="35" t="s">
        <v>1734</v>
      </c>
      <c r="AL434" s="35">
        <v>5090.0</v>
      </c>
      <c r="AM434" s="35" t="s">
        <v>94</v>
      </c>
      <c r="AN434" s="35" t="s">
        <v>94</v>
      </c>
      <c r="AO434" s="35">
        <v>6.01556</v>
      </c>
      <c r="AP434" s="35">
        <v>9.0</v>
      </c>
      <c r="AQ434" s="35">
        <v>0.0502</v>
      </c>
      <c r="AR434" s="35">
        <v>0.0454</v>
      </c>
      <c r="AS434" s="35" t="s">
        <v>94</v>
      </c>
      <c r="AT434" s="89" t="s">
        <v>1741</v>
      </c>
      <c r="AU434" s="35" t="s">
        <v>1736</v>
      </c>
      <c r="AV434" s="35" t="s">
        <v>1641</v>
      </c>
      <c r="AW434" s="35" t="s">
        <v>316</v>
      </c>
      <c r="AX434" s="91"/>
    </row>
    <row r="435">
      <c r="A435" s="35">
        <v>432.0</v>
      </c>
      <c r="B435" s="66" t="s">
        <v>1742</v>
      </c>
      <c r="C435" s="81" t="str">
        <f t="shared" si="11"/>
        <v>View</v>
      </c>
      <c r="D435" s="35" t="s">
        <v>1743</v>
      </c>
      <c r="E435" s="70">
        <v>-0.0635</v>
      </c>
      <c r="F435" s="84" t="str">
        <f t="shared" si="12"/>
        <v>Corporate Bond</v>
      </c>
      <c r="G435" s="72">
        <v>0.0015</v>
      </c>
      <c r="H435" s="73">
        <v>0.0527</v>
      </c>
      <c r="I435" s="73">
        <v>0.0454</v>
      </c>
      <c r="J435" s="73">
        <v>0.064</v>
      </c>
      <c r="K435" s="73">
        <v>0.1453</v>
      </c>
      <c r="L435" s="73">
        <v>0.1513</v>
      </c>
      <c r="M435" s="73">
        <v>0.0668</v>
      </c>
      <c r="N435" s="74">
        <v>-0.3518</v>
      </c>
      <c r="O435" s="73">
        <v>0.1513</v>
      </c>
      <c r="P435" s="74">
        <v>0.4</v>
      </c>
      <c r="Q435" s="75">
        <v>45.393007</v>
      </c>
      <c r="R435" s="77">
        <v>1677.0</v>
      </c>
      <c r="S435" s="75">
        <v>550.850072</v>
      </c>
      <c r="T435" s="72">
        <v>0.0479</v>
      </c>
      <c r="U435" s="72">
        <v>0.0482</v>
      </c>
      <c r="V435" s="35" t="s">
        <v>107</v>
      </c>
      <c r="W435" s="35">
        <v>9.0</v>
      </c>
      <c r="X435" s="35">
        <v>7.0</v>
      </c>
      <c r="Y435" s="72">
        <v>0.0029</v>
      </c>
      <c r="Z435" s="35">
        <v>0.8</v>
      </c>
      <c r="AA435" s="35" t="s">
        <v>1227</v>
      </c>
      <c r="AB435" s="35" t="s">
        <v>1218</v>
      </c>
      <c r="AC435" s="35" t="s">
        <v>94</v>
      </c>
      <c r="AD435" s="78">
        <v>41955.0</v>
      </c>
      <c r="AE435" s="35">
        <v>4.27</v>
      </c>
      <c r="AF435" s="35">
        <v>0.92</v>
      </c>
      <c r="AG435" s="78">
        <v>45870.0</v>
      </c>
      <c r="AH435" s="35">
        <v>0.1983</v>
      </c>
      <c r="AI435" s="35" t="s">
        <v>176</v>
      </c>
      <c r="AJ435" s="35" t="s">
        <v>365</v>
      </c>
      <c r="AK435" s="35" t="s">
        <v>1734</v>
      </c>
      <c r="AL435" s="35">
        <v>5090.0</v>
      </c>
      <c r="AM435" s="35" t="s">
        <v>94</v>
      </c>
      <c r="AN435" s="35" t="s">
        <v>94</v>
      </c>
      <c r="AO435" s="35">
        <v>4.08</v>
      </c>
      <c r="AP435" s="35">
        <v>10.0</v>
      </c>
      <c r="AQ435" s="35">
        <v>0.0477</v>
      </c>
      <c r="AR435" s="35">
        <v>0.0436</v>
      </c>
      <c r="AS435" s="35" t="s">
        <v>94</v>
      </c>
      <c r="AT435" s="89" t="s">
        <v>1744</v>
      </c>
      <c r="AU435" s="35" t="s">
        <v>1736</v>
      </c>
      <c r="AV435" s="35" t="s">
        <v>1641</v>
      </c>
      <c r="AW435" s="35" t="s">
        <v>316</v>
      </c>
      <c r="AX435" s="91"/>
    </row>
    <row r="436">
      <c r="A436" s="35">
        <v>433.0</v>
      </c>
      <c r="B436" s="66" t="s">
        <v>1745</v>
      </c>
      <c r="C436" s="81" t="str">
        <f t="shared" si="11"/>
        <v>View</v>
      </c>
      <c r="D436" s="35" t="s">
        <v>1746</v>
      </c>
      <c r="E436" s="70">
        <v>-0.0726</v>
      </c>
      <c r="F436" s="84" t="str">
        <f t="shared" si="12"/>
        <v>Corporate Bond</v>
      </c>
      <c r="G436" s="72">
        <v>0.0018</v>
      </c>
      <c r="H436" s="73">
        <v>0.0544</v>
      </c>
      <c r="I436" s="73">
        <v>0.0489</v>
      </c>
      <c r="J436" s="73">
        <v>0.0567</v>
      </c>
      <c r="K436" s="73">
        <v>0.1386</v>
      </c>
      <c r="L436" s="73">
        <v>0.2113</v>
      </c>
      <c r="M436" s="73">
        <v>0.0181</v>
      </c>
      <c r="N436" s="74">
        <v>-0.3656</v>
      </c>
      <c r="O436" s="73">
        <v>0.2113</v>
      </c>
      <c r="P436" s="74">
        <v>0.05</v>
      </c>
      <c r="Q436" s="75">
        <v>205.09359</v>
      </c>
      <c r="R436" s="77">
        <v>486.0</v>
      </c>
      <c r="S436" s="75">
        <v>1293.305517</v>
      </c>
      <c r="T436" s="72">
        <v>0.0507</v>
      </c>
      <c r="U436" s="72">
        <v>0.0501</v>
      </c>
      <c r="V436" s="35" t="s">
        <v>107</v>
      </c>
      <c r="W436" s="35">
        <v>17.0</v>
      </c>
      <c r="X436" s="35">
        <v>13.0</v>
      </c>
      <c r="Y436" s="72">
        <v>0.0043</v>
      </c>
      <c r="Z436" s="35">
        <v>1.21</v>
      </c>
      <c r="AA436" s="35" t="s">
        <v>1227</v>
      </c>
      <c r="AB436" s="35" t="s">
        <v>1237</v>
      </c>
      <c r="AC436" s="35" t="s">
        <v>94</v>
      </c>
      <c r="AD436" s="78">
        <v>42927.0</v>
      </c>
      <c r="AE436" s="35">
        <v>7.98</v>
      </c>
      <c r="AF436" s="35">
        <v>1.43</v>
      </c>
      <c r="AG436" s="78">
        <v>45870.0</v>
      </c>
      <c r="AH436" s="35">
        <v>0.1878</v>
      </c>
      <c r="AI436" s="35" t="s">
        <v>176</v>
      </c>
      <c r="AJ436" s="35" t="s">
        <v>134</v>
      </c>
      <c r="AK436" s="35" t="s">
        <v>1734</v>
      </c>
      <c r="AL436" s="35">
        <v>5090.0</v>
      </c>
      <c r="AM436" s="35" t="s">
        <v>94</v>
      </c>
      <c r="AN436" s="35" t="s">
        <v>94</v>
      </c>
      <c r="AO436" s="35">
        <v>6.36343</v>
      </c>
      <c r="AP436" s="35">
        <v>9.0</v>
      </c>
      <c r="AQ436" s="35">
        <v>0.0516</v>
      </c>
      <c r="AR436" s="35">
        <v>0.0491</v>
      </c>
      <c r="AS436" s="35" t="s">
        <v>94</v>
      </c>
      <c r="AT436" s="89" t="s">
        <v>1747</v>
      </c>
      <c r="AU436" s="35" t="s">
        <v>1736</v>
      </c>
      <c r="AV436" s="35" t="s">
        <v>1641</v>
      </c>
      <c r="AW436" s="35" t="s">
        <v>316</v>
      </c>
      <c r="AX436" s="91"/>
    </row>
    <row r="437">
      <c r="A437" s="35">
        <v>434.0</v>
      </c>
      <c r="B437" s="66" t="s">
        <v>1748</v>
      </c>
      <c r="C437" s="81" t="str">
        <f t="shared" si="11"/>
        <v>View</v>
      </c>
      <c r="D437" s="35" t="s">
        <v>1749</v>
      </c>
      <c r="E437" s="70">
        <v>-0.0776</v>
      </c>
      <c r="F437" s="84" t="str">
        <f t="shared" si="12"/>
        <v>Corporate Bond</v>
      </c>
      <c r="G437" s="72">
        <v>6.0E-4</v>
      </c>
      <c r="H437" s="73">
        <v>0.0625</v>
      </c>
      <c r="I437" s="73">
        <v>0.056</v>
      </c>
      <c r="J437" s="73">
        <v>0.0642</v>
      </c>
      <c r="K437" s="73">
        <v>0.1346</v>
      </c>
      <c r="L437" s="73">
        <v>0.2053</v>
      </c>
      <c r="M437" s="73">
        <v>0.0287</v>
      </c>
      <c r="N437" s="74">
        <v>-0.3501</v>
      </c>
      <c r="O437" s="73">
        <v>0.2053</v>
      </c>
      <c r="P437" s="74">
        <v>0.1</v>
      </c>
      <c r="Q437" s="75">
        <v>4262.19849</v>
      </c>
      <c r="R437" s="77">
        <v>2187.0</v>
      </c>
      <c r="S437" s="75">
        <v>56759.2627</v>
      </c>
      <c r="T437" s="72">
        <v>0.0503</v>
      </c>
      <c r="U437" s="72">
        <v>0.0449</v>
      </c>
      <c r="V437" s="35" t="s">
        <v>107</v>
      </c>
      <c r="W437" s="35">
        <v>8.0</v>
      </c>
      <c r="X437" s="35">
        <v>19.0</v>
      </c>
      <c r="Y437" s="72">
        <v>0.0041</v>
      </c>
      <c r="Z437" s="35">
        <v>1.17</v>
      </c>
      <c r="AA437" s="35" t="s">
        <v>1227</v>
      </c>
      <c r="AB437" s="35" t="s">
        <v>1564</v>
      </c>
      <c r="AC437" s="35" t="s">
        <v>94</v>
      </c>
      <c r="AD437" s="78">
        <v>40239.0</v>
      </c>
      <c r="AE437" s="35">
        <v>15.62</v>
      </c>
      <c r="AF437" s="35">
        <v>0.01</v>
      </c>
      <c r="AG437" s="78">
        <v>45869.0</v>
      </c>
      <c r="AH437" s="35">
        <v>0.0914</v>
      </c>
      <c r="AI437" s="35" t="s">
        <v>176</v>
      </c>
      <c r="AJ437" s="35"/>
      <c r="AK437" s="35" t="s">
        <v>1734</v>
      </c>
      <c r="AL437" s="35">
        <v>5090.0</v>
      </c>
      <c r="AM437" s="35" t="s">
        <v>94</v>
      </c>
      <c r="AN437" s="35" t="s">
        <v>94</v>
      </c>
      <c r="AO437" s="35">
        <v>6.08</v>
      </c>
      <c r="AP437" s="35">
        <v>9.0</v>
      </c>
      <c r="AQ437" s="35">
        <v>0.0502</v>
      </c>
      <c r="AR437" s="35">
        <v>0.0452</v>
      </c>
      <c r="AS437" s="35" t="s">
        <v>94</v>
      </c>
      <c r="AT437" s="89" t="s">
        <v>1750</v>
      </c>
      <c r="AU437" s="35" t="s">
        <v>1736</v>
      </c>
      <c r="AV437" s="35" t="s">
        <v>1641</v>
      </c>
      <c r="AW437" s="35" t="s">
        <v>316</v>
      </c>
      <c r="AX437" s="91"/>
    </row>
    <row r="438">
      <c r="A438" s="35">
        <v>435.0</v>
      </c>
      <c r="B438" s="66" t="s">
        <v>1734</v>
      </c>
      <c r="C438" s="81" t="str">
        <f t="shared" si="11"/>
        <v>View</v>
      </c>
      <c r="D438" s="35" t="s">
        <v>1751</v>
      </c>
      <c r="E438" s="70">
        <v>-0.2213</v>
      </c>
      <c r="F438" s="84" t="str">
        <f t="shared" si="12"/>
        <v>Corporate Bond</v>
      </c>
      <c r="G438" s="72">
        <v>0.0014</v>
      </c>
      <c r="H438" s="73">
        <v>0.0538</v>
      </c>
      <c r="I438" s="73">
        <v>0.0478</v>
      </c>
      <c r="J438" s="73">
        <v>0.0465</v>
      </c>
      <c r="K438" s="73">
        <v>0.0866</v>
      </c>
      <c r="L438" s="73">
        <v>0.2496</v>
      </c>
      <c r="M438" s="73">
        <v>-0.0529</v>
      </c>
      <c r="N438" s="74">
        <v>-0.4521</v>
      </c>
      <c r="O438" s="73">
        <v>0.2496</v>
      </c>
      <c r="P438" s="74">
        <v>-0.25</v>
      </c>
      <c r="Q438" s="75">
        <v>-4373.470388</v>
      </c>
      <c r="R438" s="77">
        <v>2930.0</v>
      </c>
      <c r="S438" s="75">
        <v>26642.81775</v>
      </c>
      <c r="T438" s="72">
        <v>0.0514</v>
      </c>
      <c r="U438" s="72">
        <v>0.0444</v>
      </c>
      <c r="V438" s="35" t="s">
        <v>145</v>
      </c>
      <c r="W438" s="35">
        <v>82.0</v>
      </c>
      <c r="X438" s="35">
        <v>92.0</v>
      </c>
      <c r="Y438" s="72">
        <v>0.0056</v>
      </c>
      <c r="Z438" s="35">
        <v>1.51</v>
      </c>
      <c r="AA438" s="35" t="s">
        <v>1227</v>
      </c>
      <c r="AB438" s="35" t="s">
        <v>1237</v>
      </c>
      <c r="AC438" s="35" t="s">
        <v>94</v>
      </c>
      <c r="AD438" s="78">
        <v>37459.0</v>
      </c>
      <c r="AE438" s="35">
        <v>14.01</v>
      </c>
      <c r="AF438" s="35">
        <v>4.01</v>
      </c>
      <c r="AG438" s="78">
        <v>45870.0</v>
      </c>
      <c r="AH438" s="35">
        <v>0.4442</v>
      </c>
      <c r="AI438" s="35" t="s">
        <v>176</v>
      </c>
      <c r="AJ438" s="35" t="s">
        <v>92</v>
      </c>
      <c r="AK438" s="35" t="s">
        <v>1734</v>
      </c>
      <c r="AL438" s="35">
        <v>5090.0</v>
      </c>
      <c r="AM438" s="35" t="s">
        <v>94</v>
      </c>
      <c r="AN438" s="35" t="s">
        <v>94</v>
      </c>
      <c r="AO438" s="35">
        <v>8.0711</v>
      </c>
      <c r="AP438" s="35">
        <v>8.0</v>
      </c>
      <c r="AQ438" s="35">
        <v>0.0514</v>
      </c>
      <c r="AR438" s="35">
        <v>0.0479</v>
      </c>
      <c r="AS438" s="35" t="s">
        <v>94</v>
      </c>
      <c r="AT438" s="89" t="s">
        <v>1752</v>
      </c>
      <c r="AU438" s="35" t="s">
        <v>1736</v>
      </c>
      <c r="AV438" s="35" t="s">
        <v>1641</v>
      </c>
      <c r="AW438" s="35" t="s">
        <v>316</v>
      </c>
      <c r="AX438" s="91"/>
    </row>
    <row r="439">
      <c r="A439" s="35">
        <v>436.0</v>
      </c>
      <c r="B439" s="66" t="s">
        <v>1753</v>
      </c>
      <c r="C439" s="81" t="str">
        <f t="shared" si="11"/>
        <v>View</v>
      </c>
      <c r="D439" s="35" t="s">
        <v>1754</v>
      </c>
      <c r="E439" s="70">
        <v>1.9265</v>
      </c>
      <c r="F439" s="84" t="str">
        <f t="shared" si="12"/>
        <v>Nontraditional Bond</v>
      </c>
      <c r="G439" s="72">
        <v>0.012</v>
      </c>
      <c r="H439" s="73">
        <v>0.0624</v>
      </c>
      <c r="I439" s="73">
        <v>0.0462</v>
      </c>
      <c r="J439" s="73">
        <v>0.0931</v>
      </c>
      <c r="K439" s="73">
        <v>0.3052</v>
      </c>
      <c r="L439" s="73">
        <v>0.0606</v>
      </c>
      <c r="M439" s="73">
        <v>0.3037</v>
      </c>
      <c r="N439" s="74">
        <v>0.6617</v>
      </c>
      <c r="O439" s="73">
        <v>0.0739</v>
      </c>
      <c r="P439" s="74">
        <v>4.09</v>
      </c>
      <c r="Q439" s="75">
        <v>610.251048</v>
      </c>
      <c r="R439" s="77">
        <v>544.0</v>
      </c>
      <c r="S439" s="75">
        <v>2575.092669</v>
      </c>
      <c r="T439" s="72">
        <v>0.0644</v>
      </c>
      <c r="U439" s="72">
        <v>0.0599</v>
      </c>
      <c r="V439" s="35" t="s">
        <v>107</v>
      </c>
      <c r="W439" s="35">
        <v>5.0</v>
      </c>
      <c r="X439" s="35">
        <v>7.0</v>
      </c>
      <c r="Y439" s="72">
        <v>0.0013</v>
      </c>
      <c r="Z439" s="35">
        <v>0.07</v>
      </c>
      <c r="AA439" s="35" t="s">
        <v>207</v>
      </c>
      <c r="AB439" s="35" t="s">
        <v>1755</v>
      </c>
      <c r="AC439" s="35">
        <v>8.53</v>
      </c>
      <c r="AD439" s="78">
        <v>39260.0</v>
      </c>
      <c r="AE439" s="35">
        <v>4.01</v>
      </c>
      <c r="AF439" s="35">
        <v>0.5</v>
      </c>
      <c r="AG439" s="78">
        <v>45868.0</v>
      </c>
      <c r="AH439" s="35">
        <v>0.0396</v>
      </c>
      <c r="AI439" s="35" t="s">
        <v>176</v>
      </c>
      <c r="AJ439" s="35"/>
      <c r="AK439" s="35" t="s">
        <v>1615</v>
      </c>
      <c r="AL439" s="35">
        <v>5100.0</v>
      </c>
      <c r="AM439" s="35" t="s">
        <v>94</v>
      </c>
      <c r="AN439" s="35" t="s">
        <v>94</v>
      </c>
      <c r="AO439" s="35" t="s">
        <v>94</v>
      </c>
      <c r="AP439" s="35">
        <v>14.0</v>
      </c>
      <c r="AQ439" s="35" t="s">
        <v>94</v>
      </c>
      <c r="AR439" s="35">
        <v>0.0716</v>
      </c>
      <c r="AS439" s="35" t="s">
        <v>94</v>
      </c>
      <c r="AT439" s="89" t="s">
        <v>1756</v>
      </c>
      <c r="AU439" s="35" t="s">
        <v>1757</v>
      </c>
      <c r="AV439" s="35" t="s">
        <v>1641</v>
      </c>
      <c r="AW439" s="35" t="s">
        <v>1758</v>
      </c>
      <c r="AX439" s="91"/>
    </row>
    <row r="440">
      <c r="A440" s="35">
        <v>437.0</v>
      </c>
      <c r="B440" s="66" t="s">
        <v>1759</v>
      </c>
      <c r="C440" s="81" t="str">
        <f t="shared" si="11"/>
        <v>View</v>
      </c>
      <c r="D440" s="35" t="s">
        <v>1760</v>
      </c>
      <c r="E440" s="70">
        <v>1.734</v>
      </c>
      <c r="F440" s="84" t="str">
        <f t="shared" si="12"/>
        <v>Nontraditional Bond</v>
      </c>
      <c r="G440" s="72">
        <v>0.0197</v>
      </c>
      <c r="H440" s="73">
        <v>0.1004</v>
      </c>
      <c r="I440" s="73">
        <v>0.0694</v>
      </c>
      <c r="J440" s="73">
        <v>0.1284</v>
      </c>
      <c r="K440" s="73">
        <v>0.3832</v>
      </c>
      <c r="L440" s="73">
        <v>0.0766</v>
      </c>
      <c r="M440" s="73">
        <v>0.3953</v>
      </c>
      <c r="N440" s="74">
        <v>0.7318</v>
      </c>
      <c r="O440" s="73">
        <v>0.1018</v>
      </c>
      <c r="P440" s="74">
        <v>3.86</v>
      </c>
      <c r="Q440" s="75">
        <v>241.71998</v>
      </c>
      <c r="R440" s="77">
        <v>490.0</v>
      </c>
      <c r="S440" s="75">
        <v>2606.465135</v>
      </c>
      <c r="T440" s="72">
        <v>0.071</v>
      </c>
      <c r="U440" s="72">
        <v>0.0545</v>
      </c>
      <c r="V440" s="35" t="s">
        <v>107</v>
      </c>
      <c r="W440" s="35">
        <v>1.0</v>
      </c>
      <c r="X440" s="35">
        <v>2.0</v>
      </c>
      <c r="Y440" s="72">
        <v>0.002</v>
      </c>
      <c r="Z440" s="35">
        <v>0.13</v>
      </c>
      <c r="AA440" s="35" t="s">
        <v>207</v>
      </c>
      <c r="AB440" s="35" t="s">
        <v>1755</v>
      </c>
      <c r="AC440" s="35">
        <v>8.37</v>
      </c>
      <c r="AD440" s="78">
        <v>40421.0</v>
      </c>
      <c r="AE440" s="35">
        <v>4.01</v>
      </c>
      <c r="AF440" s="35">
        <v>0.5</v>
      </c>
      <c r="AG440" s="78">
        <v>45656.0</v>
      </c>
      <c r="AH440" s="35">
        <v>0.6215</v>
      </c>
      <c r="AI440" s="35" t="s">
        <v>140</v>
      </c>
      <c r="AJ440" s="35"/>
      <c r="AK440" s="35" t="s">
        <v>1615</v>
      </c>
      <c r="AL440" s="35">
        <v>5100.0</v>
      </c>
      <c r="AM440" s="35" t="s">
        <v>94</v>
      </c>
      <c r="AN440" s="35" t="s">
        <v>94</v>
      </c>
      <c r="AO440" s="35" t="s">
        <v>94</v>
      </c>
      <c r="AP440" s="35">
        <v>15.0</v>
      </c>
      <c r="AQ440" s="35" t="s">
        <v>94</v>
      </c>
      <c r="AR440" s="35">
        <v>0.0758</v>
      </c>
      <c r="AS440" s="35" t="s">
        <v>94</v>
      </c>
      <c r="AT440" s="89" t="s">
        <v>1761</v>
      </c>
      <c r="AU440" s="35" t="s">
        <v>1757</v>
      </c>
      <c r="AV440" s="35" t="s">
        <v>1641</v>
      </c>
      <c r="AW440" s="35" t="s">
        <v>1758</v>
      </c>
      <c r="AX440" s="91"/>
    </row>
    <row r="441">
      <c r="A441" s="35">
        <v>438.0</v>
      </c>
      <c r="B441" s="66" t="s">
        <v>1762</v>
      </c>
      <c r="C441" s="81" t="str">
        <f t="shared" si="11"/>
        <v>View</v>
      </c>
      <c r="D441" s="35" t="s">
        <v>1763</v>
      </c>
      <c r="E441" s="70">
        <v>1.5555</v>
      </c>
      <c r="F441" s="84" t="str">
        <f t="shared" si="12"/>
        <v>Nontraditional Bond</v>
      </c>
      <c r="G441" s="72">
        <v>0.0065</v>
      </c>
      <c r="H441" s="73">
        <v>0.0305</v>
      </c>
      <c r="I441" s="73">
        <v>0.0236</v>
      </c>
      <c r="J441" s="73">
        <v>0.0636</v>
      </c>
      <c r="K441" s="73">
        <v>0.2546</v>
      </c>
      <c r="L441" s="73">
        <v>0.0328</v>
      </c>
      <c r="M441" s="73">
        <v>0.3408</v>
      </c>
      <c r="N441" s="74">
        <v>1.4116</v>
      </c>
      <c r="O441" s="73">
        <v>0.0448</v>
      </c>
      <c r="P441" s="74">
        <v>7.61</v>
      </c>
      <c r="Q441" s="75">
        <v>815.116652</v>
      </c>
      <c r="R441" s="77">
        <v>596.0</v>
      </c>
      <c r="S441" s="75">
        <v>2255.975976</v>
      </c>
      <c r="T441" s="72">
        <v>0.054</v>
      </c>
      <c r="U441" s="72">
        <v>0.0588</v>
      </c>
      <c r="V441" s="35" t="s">
        <v>107</v>
      </c>
      <c r="W441" s="35">
        <v>38.0</v>
      </c>
      <c r="X441" s="35">
        <v>13.0</v>
      </c>
      <c r="Y441" s="72">
        <v>7.0E-4</v>
      </c>
      <c r="Z441" s="35">
        <v>0.09</v>
      </c>
      <c r="AA441" s="35" t="s">
        <v>1227</v>
      </c>
      <c r="AB441" s="35" t="s">
        <v>1218</v>
      </c>
      <c r="AC441" s="35" t="s">
        <v>94</v>
      </c>
      <c r="AD441" s="78">
        <v>43647.0</v>
      </c>
      <c r="AE441" s="35">
        <v>6.01</v>
      </c>
      <c r="AF441" s="35">
        <v>3.75</v>
      </c>
      <c r="AG441" s="78">
        <v>45869.0</v>
      </c>
      <c r="AH441" s="35">
        <v>0.0427</v>
      </c>
      <c r="AI441" s="35" t="s">
        <v>1228</v>
      </c>
      <c r="AJ441" s="35"/>
      <c r="AK441" s="35" t="s">
        <v>1615</v>
      </c>
      <c r="AL441" s="35">
        <v>5100.0</v>
      </c>
      <c r="AM441" s="35" t="s">
        <v>94</v>
      </c>
      <c r="AN441" s="35" t="s">
        <v>94</v>
      </c>
      <c r="AO441" s="35">
        <v>0.19</v>
      </c>
      <c r="AP441" s="35">
        <v>10.0</v>
      </c>
      <c r="AQ441" s="35">
        <v>0.0627</v>
      </c>
      <c r="AR441" s="35">
        <v>0.0591</v>
      </c>
      <c r="AS441" s="35" t="s">
        <v>94</v>
      </c>
      <c r="AT441" s="89" t="s">
        <v>1764</v>
      </c>
      <c r="AU441" s="35" t="s">
        <v>1757</v>
      </c>
      <c r="AV441" s="35" t="s">
        <v>1641</v>
      </c>
      <c r="AW441" s="35" t="s">
        <v>1758</v>
      </c>
      <c r="AX441" s="91"/>
    </row>
    <row r="442">
      <c r="A442" s="35">
        <v>439.0</v>
      </c>
      <c r="B442" s="66" t="s">
        <v>1765</v>
      </c>
      <c r="C442" s="81" t="str">
        <f t="shared" si="11"/>
        <v>View</v>
      </c>
      <c r="D442" s="35" t="s">
        <v>1766</v>
      </c>
      <c r="E442" s="70">
        <v>1.1161</v>
      </c>
      <c r="F442" s="84" t="str">
        <f t="shared" si="12"/>
        <v>Nontraditional Bond</v>
      </c>
      <c r="G442" s="72">
        <v>0.003</v>
      </c>
      <c r="H442" s="73">
        <v>0.0299</v>
      </c>
      <c r="I442" s="73">
        <v>0.0258</v>
      </c>
      <c r="J442" s="73">
        <v>0.0859</v>
      </c>
      <c r="K442" s="73">
        <v>0.31</v>
      </c>
      <c r="L442" s="73">
        <v>0.0875</v>
      </c>
      <c r="M442" s="73">
        <v>0.3312</v>
      </c>
      <c r="N442" s="74">
        <v>0.6383</v>
      </c>
      <c r="O442" s="73">
        <v>0.0875</v>
      </c>
      <c r="P442" s="74">
        <v>3.82</v>
      </c>
      <c r="Q442" s="75">
        <v>-29.896919</v>
      </c>
      <c r="R442" s="77">
        <v>188.0</v>
      </c>
      <c r="S442" s="75">
        <v>259.303624</v>
      </c>
      <c r="T442" s="72">
        <v>0.0</v>
      </c>
      <c r="U442" s="72">
        <v>0.0515</v>
      </c>
      <c r="V442" s="35" t="s">
        <v>107</v>
      </c>
      <c r="W442" s="35">
        <v>10.0</v>
      </c>
      <c r="X442" s="35">
        <v>6.0</v>
      </c>
      <c r="Y442" s="72">
        <v>0.003</v>
      </c>
      <c r="Z442" s="35">
        <v>0.26</v>
      </c>
      <c r="AA442" s="35" t="s">
        <v>1227</v>
      </c>
      <c r="AB442" s="35" t="s">
        <v>1218</v>
      </c>
      <c r="AC442" s="35" t="s">
        <v>94</v>
      </c>
      <c r="AD442" s="78">
        <v>41583.0</v>
      </c>
      <c r="AE442" s="35">
        <v>6.24</v>
      </c>
      <c r="AF442" s="35">
        <v>3.3</v>
      </c>
      <c r="AG442" s="78">
        <v>45870.0</v>
      </c>
      <c r="AH442" s="35">
        <v>0.3518</v>
      </c>
      <c r="AI442" s="35" t="s">
        <v>176</v>
      </c>
      <c r="AJ442" s="35" t="s">
        <v>134</v>
      </c>
      <c r="AK442" s="35" t="s">
        <v>1615</v>
      </c>
      <c r="AL442" s="35">
        <v>5100.0</v>
      </c>
      <c r="AM442" s="35" t="s">
        <v>94</v>
      </c>
      <c r="AN442" s="35" t="s">
        <v>94</v>
      </c>
      <c r="AO442" s="35" t="s">
        <v>94</v>
      </c>
      <c r="AP442" s="35" t="s">
        <v>94</v>
      </c>
      <c r="AQ442" s="35" t="s">
        <v>94</v>
      </c>
      <c r="AR442" s="35">
        <v>0.0545</v>
      </c>
      <c r="AS442" s="35" t="s">
        <v>94</v>
      </c>
      <c r="AT442" s="89" t="s">
        <v>1767</v>
      </c>
      <c r="AU442" s="35" t="s">
        <v>1757</v>
      </c>
      <c r="AV442" s="35" t="s">
        <v>1641</v>
      </c>
      <c r="AW442" s="35" t="s">
        <v>1758</v>
      </c>
      <c r="AX442" s="91"/>
    </row>
    <row r="443">
      <c r="A443" s="35">
        <v>440.0</v>
      </c>
      <c r="B443" s="66" t="s">
        <v>1768</v>
      </c>
      <c r="C443" s="81" t="str">
        <f t="shared" si="11"/>
        <v>View</v>
      </c>
      <c r="D443" s="35" t="s">
        <v>1769</v>
      </c>
      <c r="E443" s="70">
        <v>0.0113</v>
      </c>
      <c r="F443" s="84" t="str">
        <f t="shared" si="12"/>
        <v>Nontraditional Bond</v>
      </c>
      <c r="G443" s="72">
        <v>0.0086</v>
      </c>
      <c r="H443" s="73">
        <v>0.0389</v>
      </c>
      <c r="I443" s="73">
        <v>0.0328</v>
      </c>
      <c r="J443" s="73">
        <v>0.0527</v>
      </c>
      <c r="K443" s="73">
        <v>0.1569</v>
      </c>
      <c r="L443" s="73">
        <v>0.096</v>
      </c>
      <c r="M443" s="73">
        <v>0.1547</v>
      </c>
      <c r="N443" s="74">
        <v>-0.0172</v>
      </c>
      <c r="O443" s="73">
        <v>0.096</v>
      </c>
      <c r="P443" s="74">
        <v>1.55</v>
      </c>
      <c r="Q443" s="75">
        <v>-568.972089</v>
      </c>
      <c r="R443" s="77">
        <v>401.0</v>
      </c>
      <c r="S443" s="75">
        <v>2975.987887</v>
      </c>
      <c r="T443" s="72">
        <v>0.0415</v>
      </c>
      <c r="U443" s="72">
        <v>0.0461</v>
      </c>
      <c r="V443" s="35" t="s">
        <v>107</v>
      </c>
      <c r="W443" s="35">
        <v>56.0</v>
      </c>
      <c r="X443" s="35">
        <v>52.0</v>
      </c>
      <c r="Y443" s="72">
        <v>0.0027</v>
      </c>
      <c r="Z443" s="35">
        <v>0.58</v>
      </c>
      <c r="AA443" s="35" t="s">
        <v>1227</v>
      </c>
      <c r="AB443" s="35" t="s">
        <v>1218</v>
      </c>
      <c r="AC443" s="35" t="s">
        <v>94</v>
      </c>
      <c r="AD443" s="78">
        <v>43255.0</v>
      </c>
      <c r="AE443" s="35">
        <v>0.14</v>
      </c>
      <c r="AF443" s="35">
        <v>0.14</v>
      </c>
      <c r="AG443" s="78">
        <v>45860.0</v>
      </c>
      <c r="AH443" s="35">
        <v>0.095</v>
      </c>
      <c r="AI443" s="35" t="s">
        <v>176</v>
      </c>
      <c r="AJ443" s="35" t="s">
        <v>92</v>
      </c>
      <c r="AK443" s="35" t="s">
        <v>1615</v>
      </c>
      <c r="AL443" s="35">
        <v>5100.0</v>
      </c>
      <c r="AM443" s="35" t="s">
        <v>94</v>
      </c>
      <c r="AN443" s="35" t="s">
        <v>94</v>
      </c>
      <c r="AO443" s="35">
        <v>4.14</v>
      </c>
      <c r="AP443" s="35">
        <v>10.0</v>
      </c>
      <c r="AQ443" s="35" t="s">
        <v>94</v>
      </c>
      <c r="AR443" s="35">
        <v>0.0496</v>
      </c>
      <c r="AS443" s="35" t="s">
        <v>94</v>
      </c>
      <c r="AT443" s="89" t="s">
        <v>1770</v>
      </c>
      <c r="AU443" s="35" t="s">
        <v>1757</v>
      </c>
      <c r="AV443" s="35" t="s">
        <v>1641</v>
      </c>
      <c r="AW443" s="35" t="s">
        <v>1758</v>
      </c>
      <c r="AX443" s="91"/>
    </row>
    <row r="444">
      <c r="A444" s="35">
        <v>441.0</v>
      </c>
      <c r="B444" s="66" t="s">
        <v>1771</v>
      </c>
      <c r="C444" s="81" t="str">
        <f t="shared" si="11"/>
        <v>View</v>
      </c>
      <c r="D444" s="35" t="s">
        <v>1772</v>
      </c>
      <c r="E444" s="70">
        <v>1.5617</v>
      </c>
      <c r="F444" s="84" t="str">
        <f t="shared" si="12"/>
        <v>Multisector Bond</v>
      </c>
      <c r="G444" s="72">
        <v>0.0089</v>
      </c>
      <c r="H444" s="73">
        <v>0.0385</v>
      </c>
      <c r="I444" s="73">
        <v>0.0307</v>
      </c>
      <c r="J444" s="73">
        <v>0.0666</v>
      </c>
      <c r="K444" s="73">
        <v>0.2195</v>
      </c>
      <c r="L444" s="73">
        <v>0.0133</v>
      </c>
      <c r="M444" s="73">
        <v>0.347</v>
      </c>
      <c r="N444" s="74">
        <v>1.7765</v>
      </c>
      <c r="O444" s="73">
        <v>0.0158</v>
      </c>
      <c r="P444" s="74">
        <v>21.98</v>
      </c>
      <c r="Q444" s="75">
        <v>341.898135</v>
      </c>
      <c r="R444" s="77">
        <v>177.0</v>
      </c>
      <c r="S444" s="75">
        <v>1543.759808</v>
      </c>
      <c r="T444" s="72">
        <v>0.06</v>
      </c>
      <c r="U444" s="72">
        <v>0.0621</v>
      </c>
      <c r="V444" s="35" t="s">
        <v>107</v>
      </c>
      <c r="W444" s="35">
        <v>40.0</v>
      </c>
      <c r="X444" s="35">
        <v>16.0</v>
      </c>
      <c r="Y444" s="72">
        <v>6.0E-4</v>
      </c>
      <c r="Z444" s="35">
        <v>0.09</v>
      </c>
      <c r="AA444" s="35" t="s">
        <v>1227</v>
      </c>
      <c r="AB444" s="35" t="s">
        <v>1218</v>
      </c>
      <c r="AC444" s="35" t="s">
        <v>94</v>
      </c>
      <c r="AD444" s="78">
        <v>43131.0</v>
      </c>
      <c r="AE444" s="35">
        <v>7.42</v>
      </c>
      <c r="AF444" s="35">
        <v>3.5</v>
      </c>
      <c r="AG444" s="78">
        <v>45867.0</v>
      </c>
      <c r="AH444" s="35">
        <v>0.0517</v>
      </c>
      <c r="AI444" s="35" t="s">
        <v>176</v>
      </c>
      <c r="AJ444" s="35"/>
      <c r="AK444" s="35" t="s">
        <v>1615</v>
      </c>
      <c r="AL444" s="35">
        <v>5110.0</v>
      </c>
      <c r="AM444" s="35" t="s">
        <v>94</v>
      </c>
      <c r="AN444" s="35" t="s">
        <v>94</v>
      </c>
      <c r="AO444" s="35" t="s">
        <v>94</v>
      </c>
      <c r="AP444" s="35">
        <v>14.0</v>
      </c>
      <c r="AQ444" s="35">
        <v>0.0712</v>
      </c>
      <c r="AR444" s="35">
        <v>0.0597</v>
      </c>
      <c r="AS444" s="35" t="s">
        <v>94</v>
      </c>
      <c r="AT444" s="89" t="s">
        <v>1773</v>
      </c>
      <c r="AU444" s="35" t="s">
        <v>1774</v>
      </c>
      <c r="AV444" s="35" t="s">
        <v>1641</v>
      </c>
      <c r="AW444" s="35" t="s">
        <v>1775</v>
      </c>
      <c r="AX444" s="91"/>
    </row>
    <row r="445">
      <c r="A445" s="35">
        <v>442.0</v>
      </c>
      <c r="B445" s="66" t="s">
        <v>1776</v>
      </c>
      <c r="C445" s="81" t="str">
        <f t="shared" si="11"/>
        <v>View</v>
      </c>
      <c r="D445" s="35" t="s">
        <v>1777</v>
      </c>
      <c r="E445" s="70">
        <v>1.2559</v>
      </c>
      <c r="F445" s="84" t="str">
        <f t="shared" si="12"/>
        <v>Multisector Bond</v>
      </c>
      <c r="G445" s="72">
        <v>0.0101</v>
      </c>
      <c r="H445" s="73">
        <v>0.0435</v>
      </c>
      <c r="I445" s="73">
        <v>0.034</v>
      </c>
      <c r="J445" s="73">
        <v>0.0838</v>
      </c>
      <c r="K445" s="73">
        <v>0.2879</v>
      </c>
      <c r="L445" s="73">
        <v>0.0517</v>
      </c>
      <c r="M445" s="73">
        <v>0.4879</v>
      </c>
      <c r="N445" s="74">
        <v>1.4103</v>
      </c>
      <c r="O445" s="73">
        <v>0.0564</v>
      </c>
      <c r="P445" s="74">
        <v>8.68</v>
      </c>
      <c r="Q445" s="75">
        <v>88.922563</v>
      </c>
      <c r="R445" s="77">
        <v>107.0</v>
      </c>
      <c r="S445" s="75">
        <v>1009.423219</v>
      </c>
      <c r="T445" s="72">
        <v>0.0</v>
      </c>
      <c r="U445" s="72">
        <v>0.0797</v>
      </c>
      <c r="V445" s="35" t="s">
        <v>107</v>
      </c>
      <c r="W445" s="35">
        <v>7.0</v>
      </c>
      <c r="X445" s="35">
        <v>2.0</v>
      </c>
      <c r="Y445" s="72">
        <v>0.0015</v>
      </c>
      <c r="Z445" s="35">
        <v>0.3</v>
      </c>
      <c r="AA445" s="35" t="s">
        <v>1227</v>
      </c>
      <c r="AB445" s="35" t="s">
        <v>1218</v>
      </c>
      <c r="AC445" s="35">
        <v>13.57</v>
      </c>
      <c r="AD445" s="78">
        <v>39265.0</v>
      </c>
      <c r="AE445" s="35">
        <v>6.64</v>
      </c>
      <c r="AF445" s="35">
        <v>1.42</v>
      </c>
      <c r="AG445" s="78">
        <v>45869.0</v>
      </c>
      <c r="AH445" s="35">
        <v>0.0574</v>
      </c>
      <c r="AI445" s="35" t="s">
        <v>176</v>
      </c>
      <c r="AJ445" s="35"/>
      <c r="AK445" s="35" t="s">
        <v>1615</v>
      </c>
      <c r="AL445" s="35">
        <v>5110.0</v>
      </c>
      <c r="AM445" s="35" t="s">
        <v>94</v>
      </c>
      <c r="AN445" s="35" t="s">
        <v>94</v>
      </c>
      <c r="AO445" s="35" t="s">
        <v>94</v>
      </c>
      <c r="AP445" s="35" t="s">
        <v>94</v>
      </c>
      <c r="AQ445" s="35" t="s">
        <v>94</v>
      </c>
      <c r="AR445" s="35">
        <v>0.0752</v>
      </c>
      <c r="AS445" s="35" t="s">
        <v>94</v>
      </c>
      <c r="AT445" s="89" t="s">
        <v>1778</v>
      </c>
      <c r="AU445" s="35" t="s">
        <v>1774</v>
      </c>
      <c r="AV445" s="35" t="s">
        <v>1641</v>
      </c>
      <c r="AW445" s="35" t="s">
        <v>1775</v>
      </c>
      <c r="AX445" s="91"/>
    </row>
    <row r="446">
      <c r="A446" s="35">
        <v>443.0</v>
      </c>
      <c r="B446" s="66" t="s">
        <v>1779</v>
      </c>
      <c r="C446" s="81" t="str">
        <f t="shared" si="11"/>
        <v>View</v>
      </c>
      <c r="D446" s="35" t="s">
        <v>1780</v>
      </c>
      <c r="E446" s="70">
        <v>1.2082</v>
      </c>
      <c r="F446" s="84" t="str">
        <f t="shared" si="12"/>
        <v>Multisector Bond</v>
      </c>
      <c r="G446" s="72">
        <v>0.0061</v>
      </c>
      <c r="H446" s="73">
        <v>0.0427</v>
      </c>
      <c r="I446" s="73">
        <v>0.0354</v>
      </c>
      <c r="J446" s="73">
        <v>0.0809</v>
      </c>
      <c r="K446" s="73">
        <v>0.2639</v>
      </c>
      <c r="L446" s="73">
        <v>0.0515</v>
      </c>
      <c r="M446" s="73">
        <v>0.3897</v>
      </c>
      <c r="N446" s="74">
        <v>1.1163</v>
      </c>
      <c r="O446" s="73">
        <v>0.0552</v>
      </c>
      <c r="P446" s="74">
        <v>7.06</v>
      </c>
      <c r="Q446" s="75">
        <v>314.312188</v>
      </c>
      <c r="R446" s="77">
        <v>629.0</v>
      </c>
      <c r="S446" s="75">
        <v>1195.599977</v>
      </c>
      <c r="T446" s="72">
        <v>0.066</v>
      </c>
      <c r="U446" s="72">
        <v>0.0581</v>
      </c>
      <c r="V446" s="35" t="s">
        <v>107</v>
      </c>
      <c r="W446" s="35">
        <v>8.0</v>
      </c>
      <c r="X446" s="35">
        <v>3.0</v>
      </c>
      <c r="Y446" s="72">
        <v>0.0013</v>
      </c>
      <c r="Z446" s="35">
        <v>0.21</v>
      </c>
      <c r="AA446" s="35" t="s">
        <v>1227</v>
      </c>
      <c r="AB446" s="35" t="s">
        <v>1218</v>
      </c>
      <c r="AC446" s="35" t="s">
        <v>94</v>
      </c>
      <c r="AD446" s="78">
        <v>42310.0</v>
      </c>
      <c r="AE446" s="35">
        <v>9.67</v>
      </c>
      <c r="AF446" s="35">
        <v>2.34</v>
      </c>
      <c r="AG446" s="78">
        <v>45817.0</v>
      </c>
      <c r="AH446" s="35">
        <v>0.1103</v>
      </c>
      <c r="AI446" s="35" t="s">
        <v>91</v>
      </c>
      <c r="AJ446" s="35"/>
      <c r="AK446" s="35" t="s">
        <v>1615</v>
      </c>
      <c r="AL446" s="35">
        <v>5110.0</v>
      </c>
      <c r="AM446" s="35" t="s">
        <v>94</v>
      </c>
      <c r="AN446" s="35" t="s">
        <v>94</v>
      </c>
      <c r="AO446" s="35">
        <v>1.51</v>
      </c>
      <c r="AP446" s="35">
        <v>12.0</v>
      </c>
      <c r="AQ446" s="35" t="s">
        <v>94</v>
      </c>
      <c r="AR446" s="35">
        <v>0.0669</v>
      </c>
      <c r="AS446" s="35" t="s">
        <v>94</v>
      </c>
      <c r="AT446" s="89" t="s">
        <v>1781</v>
      </c>
      <c r="AU446" s="35" t="s">
        <v>1774</v>
      </c>
      <c r="AV446" s="35" t="s">
        <v>1641</v>
      </c>
      <c r="AW446" s="35" t="s">
        <v>1775</v>
      </c>
      <c r="AX446" s="91"/>
    </row>
    <row r="447">
      <c r="A447" s="35">
        <v>445.0</v>
      </c>
      <c r="B447" s="66" t="s">
        <v>1782</v>
      </c>
      <c r="C447" s="81" t="str">
        <f t="shared" si="11"/>
        <v>View</v>
      </c>
      <c r="D447" s="35" t="s">
        <v>1783</v>
      </c>
      <c r="E447" s="70">
        <v>0.285</v>
      </c>
      <c r="F447" s="84" t="str">
        <f t="shared" si="12"/>
        <v>Multisector Bond</v>
      </c>
      <c r="G447" s="72">
        <v>0.0049</v>
      </c>
      <c r="H447" s="73">
        <v>0.052</v>
      </c>
      <c r="I447" s="73">
        <v>0.0401</v>
      </c>
      <c r="J447" s="73">
        <v>0.0689</v>
      </c>
      <c r="K447" s="73">
        <v>0.1997</v>
      </c>
      <c r="L447" s="73">
        <v>0.1341</v>
      </c>
      <c r="M447" s="73">
        <v>0.182</v>
      </c>
      <c r="N447" s="74">
        <v>0.0864</v>
      </c>
      <c r="O447" s="73">
        <v>0.1341</v>
      </c>
      <c r="P447" s="74">
        <v>1.32</v>
      </c>
      <c r="Q447" s="75">
        <v>26.635249</v>
      </c>
      <c r="R447" s="77">
        <v>864.0</v>
      </c>
      <c r="S447" s="75">
        <v>282.101795</v>
      </c>
      <c r="T447" s="72">
        <v>0.0595</v>
      </c>
      <c r="U447" s="72">
        <v>0.0567</v>
      </c>
      <c r="V447" s="35" t="s">
        <v>107</v>
      </c>
      <c r="W447" s="35">
        <v>35.0</v>
      </c>
      <c r="X447" s="35">
        <v>34.0</v>
      </c>
      <c r="Y447" s="72">
        <v>0.003</v>
      </c>
      <c r="Z447" s="35">
        <v>0.73</v>
      </c>
      <c r="AA447" s="35" t="s">
        <v>1227</v>
      </c>
      <c r="AB447" s="35" t="s">
        <v>1218</v>
      </c>
      <c r="AC447" s="35" t="s">
        <v>94</v>
      </c>
      <c r="AD447" s="78">
        <v>42227.0</v>
      </c>
      <c r="AE447" s="35">
        <v>9.9</v>
      </c>
      <c r="AF447" s="35">
        <v>5.84</v>
      </c>
      <c r="AG447" s="78">
        <v>45859.0</v>
      </c>
      <c r="AH447" s="35">
        <v>0.1047</v>
      </c>
      <c r="AI447" s="35" t="s">
        <v>176</v>
      </c>
      <c r="AJ447" s="35" t="s">
        <v>92</v>
      </c>
      <c r="AK447" s="35" t="s">
        <v>1615</v>
      </c>
      <c r="AL447" s="35">
        <v>5110.0</v>
      </c>
      <c r="AM447" s="35" t="s">
        <v>94</v>
      </c>
      <c r="AN447" s="35" t="s">
        <v>94</v>
      </c>
      <c r="AO447" s="35">
        <v>4.08821</v>
      </c>
      <c r="AP447" s="35">
        <v>13.0</v>
      </c>
      <c r="AQ447" s="35" t="s">
        <v>94</v>
      </c>
      <c r="AR447" s="35">
        <v>0.0605</v>
      </c>
      <c r="AS447" s="35" t="s">
        <v>94</v>
      </c>
      <c r="AT447" s="89" t="s">
        <v>1784</v>
      </c>
      <c r="AU447" s="35" t="s">
        <v>1774</v>
      </c>
      <c r="AV447" s="35" t="s">
        <v>1641</v>
      </c>
      <c r="AW447" s="35" t="s">
        <v>1775</v>
      </c>
      <c r="AX447" s="91"/>
    </row>
    <row r="448">
      <c r="A448" s="35">
        <v>446.0</v>
      </c>
      <c r="B448" s="66" t="s">
        <v>1785</v>
      </c>
      <c r="C448" s="81" t="str">
        <f t="shared" si="11"/>
        <v>View</v>
      </c>
      <c r="D448" s="35" t="s">
        <v>1786</v>
      </c>
      <c r="E448" s="70">
        <v>-0.0257</v>
      </c>
      <c r="F448" s="84" t="str">
        <f t="shared" si="12"/>
        <v>Multisector Bond</v>
      </c>
      <c r="G448" s="72">
        <v>0.0017</v>
      </c>
      <c r="H448" s="73">
        <v>0.0506</v>
      </c>
      <c r="I448" s="73">
        <v>0.0426</v>
      </c>
      <c r="J448" s="73">
        <v>0.0624</v>
      </c>
      <c r="K448" s="73">
        <v>0.148</v>
      </c>
      <c r="L448" s="73">
        <v>0.1475</v>
      </c>
      <c r="M448" s="73">
        <v>0.0607</v>
      </c>
      <c r="N448" s="74">
        <v>-0.346</v>
      </c>
      <c r="O448" s="73">
        <v>0.1475</v>
      </c>
      <c r="P448" s="74">
        <v>0.38</v>
      </c>
      <c r="Q448" s="75">
        <v>4.878548</v>
      </c>
      <c r="R448" s="77">
        <v>13.0</v>
      </c>
      <c r="S448" s="75">
        <v>248.241326</v>
      </c>
      <c r="T448" s="72">
        <v>0.0536</v>
      </c>
      <c r="U448" s="72">
        <v>0.0536</v>
      </c>
      <c r="V448" s="35" t="s">
        <v>107</v>
      </c>
      <c r="W448" s="35">
        <v>44.0</v>
      </c>
      <c r="X448" s="35">
        <v>74.0</v>
      </c>
      <c r="Y448" s="72">
        <v>0.0033</v>
      </c>
      <c r="Z448" s="35">
        <v>0.84</v>
      </c>
      <c r="AA448" s="35" t="s">
        <v>1227</v>
      </c>
      <c r="AB448" s="35" t="s">
        <v>1237</v>
      </c>
      <c r="AC448" s="35" t="s">
        <v>94</v>
      </c>
      <c r="AD448" s="78">
        <v>41751.0</v>
      </c>
      <c r="AE448" s="35">
        <v>3.07</v>
      </c>
      <c r="AF448" s="35">
        <v>0.25</v>
      </c>
      <c r="AG448" s="78">
        <v>45840.0</v>
      </c>
      <c r="AH448" s="35">
        <v>0.0993</v>
      </c>
      <c r="AI448" s="35" t="s">
        <v>176</v>
      </c>
      <c r="AJ448" s="35" t="s">
        <v>92</v>
      </c>
      <c r="AK448" s="35" t="s">
        <v>1615</v>
      </c>
      <c r="AL448" s="35">
        <v>5110.0</v>
      </c>
      <c r="AM448" s="35" t="s">
        <v>94</v>
      </c>
      <c r="AN448" s="35" t="s">
        <v>94</v>
      </c>
      <c r="AO448" s="35">
        <v>4.80634</v>
      </c>
      <c r="AP448" s="35">
        <v>12.0</v>
      </c>
      <c r="AQ448" s="35">
        <v>0.0566</v>
      </c>
      <c r="AR448" s="35">
        <v>0.0524</v>
      </c>
      <c r="AS448" s="35" t="s">
        <v>94</v>
      </c>
      <c r="AT448" s="89" t="s">
        <v>1787</v>
      </c>
      <c r="AU448" s="35" t="s">
        <v>1774</v>
      </c>
      <c r="AV448" s="35" t="s">
        <v>1641</v>
      </c>
      <c r="AW448" s="35" t="s">
        <v>1775</v>
      </c>
      <c r="AX448" s="91"/>
    </row>
    <row r="449">
      <c r="A449" s="35">
        <v>447.0</v>
      </c>
      <c r="B449" s="66" t="s">
        <v>1788</v>
      </c>
      <c r="C449" s="81" t="str">
        <f t="shared" si="11"/>
        <v>View</v>
      </c>
      <c r="D449" s="35" t="s">
        <v>1789</v>
      </c>
      <c r="E449" s="70">
        <v>-0.203</v>
      </c>
      <c r="F449" s="84" t="str">
        <f t="shared" si="12"/>
        <v>Long-Term Bond</v>
      </c>
      <c r="G449" s="72">
        <v>0.0124</v>
      </c>
      <c r="H449" s="73">
        <v>0.0504</v>
      </c>
      <c r="I449" s="73">
        <v>0.0428</v>
      </c>
      <c r="J449" s="73">
        <v>0.0307</v>
      </c>
      <c r="K449" s="73">
        <v>0.0558</v>
      </c>
      <c r="L449" s="73">
        <v>0.3468</v>
      </c>
      <c r="M449" s="73">
        <v>-0.1363</v>
      </c>
      <c r="N449" s="74">
        <v>-0.4658</v>
      </c>
      <c r="O449" s="73">
        <v>0.3468</v>
      </c>
      <c r="P449" s="74">
        <v>-0.42</v>
      </c>
      <c r="Q449" s="75">
        <v>-138.866071</v>
      </c>
      <c r="R449" s="77">
        <v>1521.0</v>
      </c>
      <c r="S449" s="75">
        <v>3180.507544</v>
      </c>
      <c r="T449" s="72">
        <v>0.0509</v>
      </c>
      <c r="U449" s="72">
        <v>0.0554</v>
      </c>
      <c r="V449" s="35" t="s">
        <v>107</v>
      </c>
      <c r="W449" s="35">
        <v>10.0</v>
      </c>
      <c r="X449" s="35">
        <v>17.0</v>
      </c>
      <c r="Y449" s="72">
        <v>0.0075</v>
      </c>
      <c r="Z449" s="35">
        <v>2.01</v>
      </c>
      <c r="AA449" s="35" t="s">
        <v>1227</v>
      </c>
      <c r="AB449" s="35" t="s">
        <v>1218</v>
      </c>
      <c r="AC449" s="35" t="s">
        <v>94</v>
      </c>
      <c r="AD449" s="78">
        <v>39903.0</v>
      </c>
      <c r="AE449" s="35">
        <v>16.26</v>
      </c>
      <c r="AF449" s="35">
        <v>8.75</v>
      </c>
      <c r="AG449" s="78">
        <v>45869.0</v>
      </c>
      <c r="AH449" s="35">
        <v>0.0429</v>
      </c>
      <c r="AI449" s="35" t="s">
        <v>1228</v>
      </c>
      <c r="AJ449" s="35"/>
      <c r="AK449" s="35" t="s">
        <v>1790</v>
      </c>
      <c r="AL449" s="35">
        <v>5120.0</v>
      </c>
      <c r="AM449" s="35" t="s">
        <v>94</v>
      </c>
      <c r="AN449" s="35" t="s">
        <v>94</v>
      </c>
      <c r="AO449" s="35">
        <v>12.62876</v>
      </c>
      <c r="AP449" s="35">
        <v>9.0</v>
      </c>
      <c r="AQ449" s="35">
        <v>0.0679756</v>
      </c>
      <c r="AR449" s="35">
        <v>0.0526</v>
      </c>
      <c r="AS449" s="35" t="s">
        <v>94</v>
      </c>
      <c r="AT449" s="89" t="s">
        <v>1791</v>
      </c>
      <c r="AU449" s="35" t="s">
        <v>1792</v>
      </c>
      <c r="AV449" s="35" t="s">
        <v>1641</v>
      </c>
      <c r="AW449" s="35" t="s">
        <v>1793</v>
      </c>
      <c r="AX449" s="91"/>
    </row>
    <row r="450">
      <c r="A450" s="35">
        <v>448.0</v>
      </c>
      <c r="B450" s="66" t="s">
        <v>1794</v>
      </c>
      <c r="C450" s="81" t="str">
        <f t="shared" si="11"/>
        <v>View</v>
      </c>
      <c r="D450" s="35" t="s">
        <v>1795</v>
      </c>
      <c r="E450" s="70">
        <v>-0.2511</v>
      </c>
      <c r="F450" s="84" t="str">
        <f t="shared" si="12"/>
        <v>Long-Term Bond</v>
      </c>
      <c r="G450" s="72">
        <v>4.0E-4</v>
      </c>
      <c r="H450" s="73">
        <v>0.0461</v>
      </c>
      <c r="I450" s="73">
        <v>0.0409</v>
      </c>
      <c r="J450" s="73">
        <v>0.0246</v>
      </c>
      <c r="K450" s="73">
        <v>0.0291</v>
      </c>
      <c r="L450" s="73">
        <v>0.3456</v>
      </c>
      <c r="M450" s="73">
        <v>-0.1588</v>
      </c>
      <c r="N450" s="74">
        <v>-0.4853</v>
      </c>
      <c r="O450" s="73">
        <v>0.3456</v>
      </c>
      <c r="P450" s="74">
        <v>-0.48</v>
      </c>
      <c r="Q450" s="75">
        <v>-6975.714543</v>
      </c>
      <c r="R450" s="77">
        <v>2345.0</v>
      </c>
      <c r="S450" s="75">
        <v>10698.27318</v>
      </c>
      <c r="T450" s="72">
        <v>0.0581</v>
      </c>
      <c r="U450" s="72">
        <v>0.0548</v>
      </c>
      <c r="V450" s="35" t="s">
        <v>107</v>
      </c>
      <c r="W450" s="35">
        <v>41.0</v>
      </c>
      <c r="X450" s="35">
        <v>43.0</v>
      </c>
      <c r="Y450" s="72">
        <v>0.0077</v>
      </c>
      <c r="Z450" s="35">
        <v>2.09</v>
      </c>
      <c r="AA450" s="35" t="s">
        <v>1227</v>
      </c>
      <c r="AB450" s="35" t="s">
        <v>1564</v>
      </c>
      <c r="AC450" s="35" t="s">
        <v>94</v>
      </c>
      <c r="AD450" s="78">
        <v>40136.0</v>
      </c>
      <c r="AE450" s="35">
        <v>15.62</v>
      </c>
      <c r="AF450" s="35">
        <v>0.01</v>
      </c>
      <c r="AG450" s="78">
        <v>45869.0</v>
      </c>
      <c r="AH450" s="35">
        <v>0.1414</v>
      </c>
      <c r="AI450" s="35" t="s">
        <v>176</v>
      </c>
      <c r="AJ450" s="35"/>
      <c r="AK450" s="35" t="s">
        <v>1790</v>
      </c>
      <c r="AL450" s="35">
        <v>5120.0</v>
      </c>
      <c r="AM450" s="35" t="s">
        <v>94</v>
      </c>
      <c r="AN450" s="35" t="s">
        <v>94</v>
      </c>
      <c r="AO450" s="35">
        <v>12.25</v>
      </c>
      <c r="AP450" s="35">
        <v>8.0</v>
      </c>
      <c r="AQ450" s="35">
        <v>0.0571</v>
      </c>
      <c r="AR450" s="35">
        <v>0.0552</v>
      </c>
      <c r="AS450" s="35" t="s">
        <v>94</v>
      </c>
      <c r="AT450" s="89" t="s">
        <v>1796</v>
      </c>
      <c r="AU450" s="35" t="s">
        <v>1792</v>
      </c>
      <c r="AV450" s="35" t="s">
        <v>1641</v>
      </c>
      <c r="AW450" s="35" t="s">
        <v>1793</v>
      </c>
      <c r="AX450" s="91"/>
    </row>
    <row r="451">
      <c r="A451" s="35">
        <v>449.0</v>
      </c>
      <c r="B451" s="66" t="s">
        <v>1797</v>
      </c>
      <c r="C451" s="81" t="str">
        <f t="shared" si="11"/>
        <v>View</v>
      </c>
      <c r="D451" s="35" t="s">
        <v>1798</v>
      </c>
      <c r="E451" s="70">
        <v>-0.2583</v>
      </c>
      <c r="F451" s="84" t="str">
        <f t="shared" si="12"/>
        <v>Long-Term Bond</v>
      </c>
      <c r="G451" s="72">
        <v>4.0E-4</v>
      </c>
      <c r="H451" s="73">
        <v>0.048</v>
      </c>
      <c r="I451" s="73">
        <v>0.0432</v>
      </c>
      <c r="J451" s="73">
        <v>0.0277</v>
      </c>
      <c r="K451" s="73">
        <v>0.0388</v>
      </c>
      <c r="L451" s="73">
        <v>0.3413</v>
      </c>
      <c r="M451" s="73">
        <v>-0.1534</v>
      </c>
      <c r="N451" s="74">
        <v>-0.4822</v>
      </c>
      <c r="O451" s="73">
        <v>0.3413</v>
      </c>
      <c r="P451" s="74">
        <v>-0.48</v>
      </c>
      <c r="Q451" s="75">
        <v>-371.263782</v>
      </c>
      <c r="R451" s="77">
        <v>3772.0</v>
      </c>
      <c r="S451" s="75">
        <v>2423.63081</v>
      </c>
      <c r="T451" s="72">
        <v>0.0587</v>
      </c>
      <c r="U451" s="72">
        <v>0.0514</v>
      </c>
      <c r="V451" s="35" t="s">
        <v>107</v>
      </c>
      <c r="W451" s="35">
        <v>29.0</v>
      </c>
      <c r="X451" s="35">
        <v>29.0</v>
      </c>
      <c r="Y451" s="72">
        <v>0.008</v>
      </c>
      <c r="Z451" s="35">
        <v>2.13</v>
      </c>
      <c r="AA451" s="35" t="s">
        <v>1227</v>
      </c>
      <c r="AB451" s="35" t="s">
        <v>1539</v>
      </c>
      <c r="AC451" s="35" t="s">
        <v>94</v>
      </c>
      <c r="AD451" s="78">
        <v>40155.0</v>
      </c>
      <c r="AE451" s="35">
        <v>14.01</v>
      </c>
      <c r="AF451" s="35">
        <v>4.01</v>
      </c>
      <c r="AG451" s="78">
        <v>45870.0</v>
      </c>
      <c r="AH451" s="35">
        <v>0.2122</v>
      </c>
      <c r="AI451" s="35" t="s">
        <v>176</v>
      </c>
      <c r="AJ451" s="35" t="s">
        <v>92</v>
      </c>
      <c r="AK451" s="35" t="s">
        <v>1790</v>
      </c>
      <c r="AL451" s="35">
        <v>5120.0</v>
      </c>
      <c r="AM451" s="35" t="s">
        <v>94</v>
      </c>
      <c r="AN451" s="35" t="s">
        <v>94</v>
      </c>
      <c r="AO451" s="35">
        <v>12.07512</v>
      </c>
      <c r="AP451" s="35">
        <v>8.0</v>
      </c>
      <c r="AQ451" s="35">
        <v>0.0574</v>
      </c>
      <c r="AR451" s="35">
        <v>0.0557</v>
      </c>
      <c r="AS451" s="35" t="s">
        <v>94</v>
      </c>
      <c r="AT451" s="89" t="s">
        <v>1799</v>
      </c>
      <c r="AU451" s="35" t="s">
        <v>1792</v>
      </c>
      <c r="AV451" s="35" t="s">
        <v>1641</v>
      </c>
      <c r="AW451" s="35" t="s">
        <v>1793</v>
      </c>
      <c r="AX451" s="91"/>
    </row>
    <row r="452">
      <c r="A452" s="35">
        <v>450.0</v>
      </c>
      <c r="B452" s="66" t="s">
        <v>1800</v>
      </c>
      <c r="C452" s="81" t="str">
        <f t="shared" si="11"/>
        <v>View</v>
      </c>
      <c r="D452" s="35" t="s">
        <v>1801</v>
      </c>
      <c r="E452" s="70">
        <v>-0.268</v>
      </c>
      <c r="F452" s="84" t="str">
        <f t="shared" si="12"/>
        <v>Long-Term Bond</v>
      </c>
      <c r="G452" s="72">
        <v>4.0E-4</v>
      </c>
      <c r="H452" s="73">
        <v>0.0453</v>
      </c>
      <c r="I452" s="73">
        <v>0.0406</v>
      </c>
      <c r="J452" s="73">
        <v>0.0242</v>
      </c>
      <c r="K452" s="73">
        <v>0.0311</v>
      </c>
      <c r="L452" s="73">
        <v>0.3447</v>
      </c>
      <c r="M452" s="73">
        <v>-0.1624</v>
      </c>
      <c r="N452" s="74">
        <v>-0.4885</v>
      </c>
      <c r="O452" s="73">
        <v>0.3447</v>
      </c>
      <c r="P452" s="74">
        <v>-0.49</v>
      </c>
      <c r="Q452" s="75">
        <v>235.567122</v>
      </c>
      <c r="R452" s="77">
        <v>3009.0</v>
      </c>
      <c r="S452" s="75">
        <v>1171.539746</v>
      </c>
      <c r="T452" s="72">
        <v>0.0588</v>
      </c>
      <c r="U452" s="72">
        <v>0.0525</v>
      </c>
      <c r="V452" s="35" t="s">
        <v>107</v>
      </c>
      <c r="W452" s="35">
        <v>47.0</v>
      </c>
      <c r="X452" s="35">
        <v>39.0</v>
      </c>
      <c r="Y452" s="72">
        <v>0.0082</v>
      </c>
      <c r="Z452" s="35">
        <v>2.15</v>
      </c>
      <c r="AA452" s="35" t="s">
        <v>1227</v>
      </c>
      <c r="AB452" s="35" t="s">
        <v>1802</v>
      </c>
      <c r="AC452" s="35" t="s">
        <v>94</v>
      </c>
      <c r="AD452" s="78">
        <v>39882.0</v>
      </c>
      <c r="AE452" s="35">
        <v>10.67</v>
      </c>
      <c r="AF452" s="35">
        <v>2.67</v>
      </c>
      <c r="AG452" s="78">
        <v>45870.0</v>
      </c>
      <c r="AH452" s="35">
        <v>0.0997</v>
      </c>
      <c r="AI452" s="35" t="s">
        <v>176</v>
      </c>
      <c r="AJ452" s="35" t="s">
        <v>92</v>
      </c>
      <c r="AK452" s="35" t="s">
        <v>1790</v>
      </c>
      <c r="AL452" s="35">
        <v>5120.0</v>
      </c>
      <c r="AM452" s="35" t="s">
        <v>94</v>
      </c>
      <c r="AN452" s="35" t="s">
        <v>94</v>
      </c>
      <c r="AO452" s="35">
        <v>12.54</v>
      </c>
      <c r="AP452" s="35">
        <v>8.0</v>
      </c>
      <c r="AQ452" s="35">
        <v>0.059573</v>
      </c>
      <c r="AR452" s="35">
        <v>0.0556</v>
      </c>
      <c r="AS452" s="35" t="s">
        <v>94</v>
      </c>
      <c r="AT452" s="89" t="s">
        <v>1803</v>
      </c>
      <c r="AU452" s="35" t="s">
        <v>1792</v>
      </c>
      <c r="AV452" s="35" t="s">
        <v>1641</v>
      </c>
      <c r="AW452" s="35" t="s">
        <v>1793</v>
      </c>
      <c r="AX452" s="91"/>
    </row>
    <row r="453">
      <c r="A453" s="35">
        <v>451.0</v>
      </c>
      <c r="B453" s="66" t="s">
        <v>1804</v>
      </c>
      <c r="C453" s="81" t="str">
        <f t="shared" si="11"/>
        <v>View</v>
      </c>
      <c r="D453" s="35" t="s">
        <v>1805</v>
      </c>
      <c r="E453" s="70">
        <v>-0.269</v>
      </c>
      <c r="F453" s="84" t="str">
        <f t="shared" si="12"/>
        <v>Long-Term Bond</v>
      </c>
      <c r="G453" s="72">
        <v>3.0E-4</v>
      </c>
      <c r="H453" s="73">
        <v>0.0463</v>
      </c>
      <c r="I453" s="73">
        <v>0.042</v>
      </c>
      <c r="J453" s="73">
        <v>0.0252</v>
      </c>
      <c r="K453" s="73">
        <v>0.0319</v>
      </c>
      <c r="L453" s="73">
        <v>0.3432</v>
      </c>
      <c r="M453" s="73">
        <v>-0.1596</v>
      </c>
      <c r="N453" s="74">
        <v>-0.4836</v>
      </c>
      <c r="O453" s="73">
        <v>0.3432</v>
      </c>
      <c r="P453" s="74">
        <v>-0.49</v>
      </c>
      <c r="Q453" s="75">
        <v>-6975.714543</v>
      </c>
      <c r="R453" s="77">
        <v>2345.0</v>
      </c>
      <c r="S453" s="75">
        <v>10698.27318</v>
      </c>
      <c r="T453" s="72">
        <v>0.0584</v>
      </c>
      <c r="U453" s="72">
        <v>0.0549</v>
      </c>
      <c r="V453" s="35" t="s">
        <v>107</v>
      </c>
      <c r="W453" s="35">
        <v>40.0</v>
      </c>
      <c r="X453" s="35">
        <v>41.0</v>
      </c>
      <c r="Y453" s="72">
        <v>0.0083</v>
      </c>
      <c r="Z453" s="35">
        <v>2.16</v>
      </c>
      <c r="AA453" s="35" t="s">
        <v>1227</v>
      </c>
      <c r="AB453" s="35" t="s">
        <v>1564</v>
      </c>
      <c r="AC453" s="35" t="s">
        <v>94</v>
      </c>
      <c r="AD453" s="78">
        <v>40136.0</v>
      </c>
      <c r="AE453" s="35">
        <v>15.62</v>
      </c>
      <c r="AF453" s="35">
        <v>0.01</v>
      </c>
      <c r="AG453" s="78">
        <v>45870.0</v>
      </c>
      <c r="AH453" s="35">
        <v>0.4247</v>
      </c>
      <c r="AI453" s="35" t="s">
        <v>176</v>
      </c>
      <c r="AJ453" s="35" t="s">
        <v>365</v>
      </c>
      <c r="AK453" s="35" t="s">
        <v>1790</v>
      </c>
      <c r="AL453" s="35">
        <v>5120.0</v>
      </c>
      <c r="AM453" s="35" t="s">
        <v>94</v>
      </c>
      <c r="AN453" s="35" t="s">
        <v>94</v>
      </c>
      <c r="AO453" s="35">
        <v>12.25</v>
      </c>
      <c r="AP453" s="35">
        <v>8.0</v>
      </c>
      <c r="AQ453" s="35">
        <v>0.0571</v>
      </c>
      <c r="AR453" s="35">
        <v>0.0552</v>
      </c>
      <c r="AS453" s="35" t="s">
        <v>94</v>
      </c>
      <c r="AT453" s="89" t="s">
        <v>1806</v>
      </c>
      <c r="AU453" s="35" t="s">
        <v>1792</v>
      </c>
      <c r="AV453" s="35" t="s">
        <v>1641</v>
      </c>
      <c r="AW453" s="35" t="s">
        <v>1793</v>
      </c>
      <c r="AX453" s="91"/>
    </row>
    <row r="454">
      <c r="A454" s="35">
        <v>452.0</v>
      </c>
      <c r="B454" s="66" t="s">
        <v>1807</v>
      </c>
      <c r="C454" s="81" t="str">
        <f t="shared" si="11"/>
        <v>View</v>
      </c>
      <c r="D454" s="35" t="s">
        <v>1808</v>
      </c>
      <c r="E454" s="70">
        <v>-0.3151</v>
      </c>
      <c r="F454" s="84" t="str">
        <f t="shared" si="12"/>
        <v>Long-Term Bond</v>
      </c>
      <c r="G454" s="72">
        <v>0.0056</v>
      </c>
      <c r="H454" s="73">
        <v>0.0372</v>
      </c>
      <c r="I454" s="73">
        <v>0.0341</v>
      </c>
      <c r="J454" s="73">
        <v>0.019</v>
      </c>
      <c r="K454" s="73">
        <v>0.0053</v>
      </c>
      <c r="L454" s="73">
        <v>0.3437</v>
      </c>
      <c r="M454" s="73">
        <v>-0.1692</v>
      </c>
      <c r="N454" s="74">
        <v>-0.5215</v>
      </c>
      <c r="O454" s="73">
        <v>0.3437</v>
      </c>
      <c r="P454" s="74">
        <v>-0.51</v>
      </c>
      <c r="Q454" s="75">
        <v>-79.310956</v>
      </c>
      <c r="R454" s="77">
        <v>126.0</v>
      </c>
      <c r="S454" s="75">
        <v>297.335645</v>
      </c>
      <c r="T454" s="72">
        <v>0.0527</v>
      </c>
      <c r="U454" s="72">
        <v>0.0497</v>
      </c>
      <c r="V454" s="35" t="s">
        <v>107</v>
      </c>
      <c r="W454" s="35">
        <v>61.0</v>
      </c>
      <c r="X454" s="35">
        <v>66.0</v>
      </c>
      <c r="Y454" s="72">
        <v>0.0075</v>
      </c>
      <c r="Z454" s="35">
        <v>1.98</v>
      </c>
      <c r="AA454" s="35" t="s">
        <v>1227</v>
      </c>
      <c r="AB454" s="35" t="s">
        <v>1218</v>
      </c>
      <c r="AC454" s="35" t="s">
        <v>94</v>
      </c>
      <c r="AD454" s="78">
        <v>36053.0</v>
      </c>
      <c r="AE454" s="35">
        <v>11.59</v>
      </c>
      <c r="AF454" s="35">
        <v>10.66</v>
      </c>
      <c r="AG454" s="78">
        <v>45869.0</v>
      </c>
      <c r="AH454" s="35">
        <v>0.0617</v>
      </c>
      <c r="AI454" s="35" t="s">
        <v>1228</v>
      </c>
      <c r="AJ454" s="35"/>
      <c r="AK454" s="35" t="s">
        <v>1790</v>
      </c>
      <c r="AL454" s="35">
        <v>5120.0</v>
      </c>
      <c r="AM454" s="35" t="s">
        <v>94</v>
      </c>
      <c r="AN454" s="35" t="s">
        <v>94</v>
      </c>
      <c r="AO454" s="35">
        <v>12.73</v>
      </c>
      <c r="AP454" s="35">
        <v>9.0</v>
      </c>
      <c r="AQ454" s="35">
        <v>0.0601</v>
      </c>
      <c r="AR454" s="35">
        <v>0.0581</v>
      </c>
      <c r="AS454" s="35" t="s">
        <v>94</v>
      </c>
      <c r="AT454" s="89" t="s">
        <v>1809</v>
      </c>
      <c r="AU454" s="35" t="s">
        <v>1792</v>
      </c>
      <c r="AV454" s="35" t="s">
        <v>1641</v>
      </c>
      <c r="AW454" s="35" t="s">
        <v>1793</v>
      </c>
      <c r="AX454" s="91"/>
    </row>
    <row r="455">
      <c r="A455" s="35">
        <v>453.0</v>
      </c>
      <c r="B455" s="66" t="s">
        <v>1790</v>
      </c>
      <c r="C455" s="81" t="str">
        <f t="shared" si="11"/>
        <v>View</v>
      </c>
      <c r="D455" s="35" t="s">
        <v>1810</v>
      </c>
      <c r="E455" s="70">
        <v>-0.4588</v>
      </c>
      <c r="F455" s="84" t="str">
        <f t="shared" si="12"/>
        <v>Long-Term Bond</v>
      </c>
      <c r="G455" s="72">
        <v>3.0E-4</v>
      </c>
      <c r="H455" s="73">
        <v>0.042</v>
      </c>
      <c r="I455" s="73">
        <v>0.0367</v>
      </c>
      <c r="J455" s="73">
        <v>0.0</v>
      </c>
      <c r="K455" s="73">
        <v>-0.0535</v>
      </c>
      <c r="L455" s="73">
        <v>0.3723</v>
      </c>
      <c r="M455" s="73">
        <v>-0.2579</v>
      </c>
      <c r="N455" s="74">
        <v>-0.6648</v>
      </c>
      <c r="O455" s="73">
        <v>0.3828</v>
      </c>
      <c r="P455" s="74">
        <v>-0.7</v>
      </c>
      <c r="Q455" s="75">
        <v>-81.706081</v>
      </c>
      <c r="R455" s="77">
        <v>3041.0</v>
      </c>
      <c r="S455" s="75">
        <v>8414.779658</v>
      </c>
      <c r="T455" s="72">
        <v>0.054</v>
      </c>
      <c r="U455" s="72">
        <v>0.0464</v>
      </c>
      <c r="V455" s="35" t="s">
        <v>145</v>
      </c>
      <c r="W455" s="35">
        <v>98.0</v>
      </c>
      <c r="X455" s="35">
        <v>98.0</v>
      </c>
      <c r="Y455" s="72">
        <v>0.0085</v>
      </c>
      <c r="Z455" s="35">
        <v>2.11</v>
      </c>
      <c r="AA455" s="35" t="s">
        <v>1227</v>
      </c>
      <c r="AB455" s="35" t="s">
        <v>1564</v>
      </c>
      <c r="AC455" s="35" t="s">
        <v>94</v>
      </c>
      <c r="AD455" s="78">
        <v>39175.0</v>
      </c>
      <c r="AE455" s="35">
        <v>12.36</v>
      </c>
      <c r="AF455" s="35">
        <v>12.36</v>
      </c>
      <c r="AG455" s="78">
        <v>45870.0</v>
      </c>
      <c r="AH455" s="35">
        <v>0.2802</v>
      </c>
      <c r="AI455" s="35" t="s">
        <v>176</v>
      </c>
      <c r="AJ455" s="35" t="s">
        <v>92</v>
      </c>
      <c r="AK455" s="35" t="s">
        <v>1790</v>
      </c>
      <c r="AL455" s="35">
        <v>5120.0</v>
      </c>
      <c r="AM455" s="35" t="s">
        <v>94</v>
      </c>
      <c r="AN455" s="35" t="s">
        <v>94</v>
      </c>
      <c r="AO455" s="35">
        <v>13.17</v>
      </c>
      <c r="AP455" s="35">
        <v>6.0</v>
      </c>
      <c r="AQ455" s="35">
        <v>0.0525</v>
      </c>
      <c r="AR455" s="35">
        <v>0.0507</v>
      </c>
      <c r="AS455" s="35" t="s">
        <v>94</v>
      </c>
      <c r="AT455" s="89" t="s">
        <v>1811</v>
      </c>
      <c r="AU455" s="35" t="s">
        <v>1792</v>
      </c>
      <c r="AV455" s="35" t="s">
        <v>1641</v>
      </c>
      <c r="AW455" s="35" t="s">
        <v>1793</v>
      </c>
      <c r="AX455" s="91"/>
    </row>
    <row r="456">
      <c r="A456" s="35">
        <v>454.0</v>
      </c>
      <c r="B456" s="66" t="s">
        <v>1812</v>
      </c>
      <c r="C456" s="81" t="str">
        <f t="shared" si="11"/>
        <v>View</v>
      </c>
      <c r="D456" s="35" t="s">
        <v>1813</v>
      </c>
      <c r="E456" s="70">
        <v>-0.3358</v>
      </c>
      <c r="F456" s="84" t="str">
        <f t="shared" si="12"/>
        <v>Long Government</v>
      </c>
      <c r="G456" s="72">
        <v>0.0085</v>
      </c>
      <c r="H456" s="73">
        <v>0.0852</v>
      </c>
      <c r="I456" s="73">
        <v>0.074</v>
      </c>
      <c r="J456" s="73">
        <v>-0.0163</v>
      </c>
      <c r="K456" s="73">
        <v>0.0051</v>
      </c>
      <c r="L456" s="73">
        <v>0.2908</v>
      </c>
      <c r="M456" s="73">
        <v>-0.0914</v>
      </c>
      <c r="N456" s="74">
        <v>-0.4224</v>
      </c>
      <c r="O456" s="73">
        <v>0.2944</v>
      </c>
      <c r="P456" s="74">
        <v>-0.38</v>
      </c>
      <c r="Q456" s="75">
        <v>-17.621008</v>
      </c>
      <c r="R456" s="77">
        <v>178.0</v>
      </c>
      <c r="S456" s="75">
        <v>211.843847</v>
      </c>
      <c r="T456" s="72">
        <v>0.0473</v>
      </c>
      <c r="U456" s="72">
        <v>0.0485</v>
      </c>
      <c r="V456" s="35" t="s">
        <v>107</v>
      </c>
      <c r="W456" s="35">
        <v>35.0</v>
      </c>
      <c r="X456" s="35">
        <v>2.0</v>
      </c>
      <c r="Y456" s="72">
        <v>0.0092</v>
      </c>
      <c r="Z456" s="35">
        <v>1.78</v>
      </c>
      <c r="AA456" s="35" t="s">
        <v>1227</v>
      </c>
      <c r="AB456" s="35" t="s">
        <v>1237</v>
      </c>
      <c r="AC456" s="35" t="s">
        <v>94</v>
      </c>
      <c r="AD456" s="78">
        <v>35639.0</v>
      </c>
      <c r="AE456" s="35">
        <v>2.09</v>
      </c>
      <c r="AF456" s="35">
        <v>2.09</v>
      </c>
      <c r="AG456" s="78">
        <v>45869.0</v>
      </c>
      <c r="AH456" s="35">
        <v>0.0279</v>
      </c>
      <c r="AI456" s="35" t="s">
        <v>1228</v>
      </c>
      <c r="AJ456" s="35"/>
      <c r="AK456" s="35" t="s">
        <v>1814</v>
      </c>
      <c r="AL456" s="35">
        <v>5130.0</v>
      </c>
      <c r="AM456" s="35" t="s">
        <v>94</v>
      </c>
      <c r="AN456" s="35" t="s">
        <v>94</v>
      </c>
      <c r="AO456" s="35" t="s">
        <v>94</v>
      </c>
      <c r="AP456" s="35" t="s">
        <v>94</v>
      </c>
      <c r="AQ456" s="35" t="s">
        <v>94</v>
      </c>
      <c r="AR456" s="35">
        <v>0.0573</v>
      </c>
      <c r="AS456" s="35" t="s">
        <v>94</v>
      </c>
      <c r="AT456" s="89" t="s">
        <v>1815</v>
      </c>
      <c r="AU456" s="35" t="s">
        <v>1816</v>
      </c>
      <c r="AV456" s="35" t="s">
        <v>1641</v>
      </c>
      <c r="AW456" s="35" t="s">
        <v>1817</v>
      </c>
      <c r="AX456" s="91"/>
    </row>
    <row r="457">
      <c r="A457" s="35">
        <v>455.0</v>
      </c>
      <c r="B457" s="66" t="s">
        <v>1818</v>
      </c>
      <c r="C457" s="81" t="str">
        <f t="shared" si="11"/>
        <v>View</v>
      </c>
      <c r="D457" s="35" t="s">
        <v>1819</v>
      </c>
      <c r="E457" s="70">
        <v>-0.5119</v>
      </c>
      <c r="F457" s="84" t="str">
        <f t="shared" si="12"/>
        <v>Long Government</v>
      </c>
      <c r="G457" s="72">
        <v>0.0066</v>
      </c>
      <c r="H457" s="73">
        <v>0.0549</v>
      </c>
      <c r="I457" s="73">
        <v>0.0464</v>
      </c>
      <c r="J457" s="73">
        <v>0.0225</v>
      </c>
      <c r="K457" s="73">
        <v>-0.0215</v>
      </c>
      <c r="L457" s="73">
        <v>0.2917</v>
      </c>
      <c r="M457" s="73">
        <v>-0.1649</v>
      </c>
      <c r="N457" s="74">
        <v>-0.6961</v>
      </c>
      <c r="O457" s="73">
        <v>0.3086</v>
      </c>
      <c r="P457" s="74">
        <v>-0.57</v>
      </c>
      <c r="Q457" s="75">
        <v>-53.43225</v>
      </c>
      <c r="R457" s="77">
        <v>154.0</v>
      </c>
      <c r="S457" s="75">
        <v>634.893528</v>
      </c>
      <c r="T457" s="72">
        <v>0.0388</v>
      </c>
      <c r="U457" s="72">
        <v>0.0396</v>
      </c>
      <c r="V457" s="35" t="s">
        <v>107</v>
      </c>
      <c r="W457" s="35">
        <v>12.0</v>
      </c>
      <c r="X457" s="35">
        <v>12.0</v>
      </c>
      <c r="Y457" s="72">
        <v>0.0062</v>
      </c>
      <c r="Z457" s="35">
        <v>1.45</v>
      </c>
      <c r="AA457" s="35" t="s">
        <v>1227</v>
      </c>
      <c r="AB457" s="35" t="s">
        <v>1820</v>
      </c>
      <c r="AC457" s="35" t="s">
        <v>94</v>
      </c>
      <c r="AD457" s="78">
        <v>43488.0</v>
      </c>
      <c r="AE457" s="35">
        <v>6.44</v>
      </c>
      <c r="AF457" s="35">
        <v>6.44</v>
      </c>
      <c r="AG457" s="78">
        <v>45860.0</v>
      </c>
      <c r="AH457" s="35">
        <v>0.0725</v>
      </c>
      <c r="AI457" s="35" t="s">
        <v>176</v>
      </c>
      <c r="AJ457" s="35" t="s">
        <v>92</v>
      </c>
      <c r="AK457" s="35" t="s">
        <v>1814</v>
      </c>
      <c r="AL457" s="35">
        <v>5130.0</v>
      </c>
      <c r="AM457" s="35" t="s">
        <v>94</v>
      </c>
      <c r="AN457" s="35" t="s">
        <v>94</v>
      </c>
      <c r="AO457" s="35">
        <v>11.23</v>
      </c>
      <c r="AP457" s="35">
        <v>1.0</v>
      </c>
      <c r="AQ457" s="35" t="s">
        <v>94</v>
      </c>
      <c r="AR457" s="35">
        <v>0.0412</v>
      </c>
      <c r="AS457" s="35" t="s">
        <v>94</v>
      </c>
      <c r="AT457" s="89" t="s">
        <v>1821</v>
      </c>
      <c r="AU457" s="35" t="s">
        <v>1816</v>
      </c>
      <c r="AV457" s="35" t="s">
        <v>1641</v>
      </c>
      <c r="AW457" s="35" t="s">
        <v>1817</v>
      </c>
      <c r="AX457" s="91"/>
    </row>
    <row r="458">
      <c r="A458" s="35">
        <v>456.0</v>
      </c>
      <c r="B458" s="66" t="s">
        <v>1822</v>
      </c>
      <c r="C458" s="81" t="str">
        <f t="shared" si="11"/>
        <v>View</v>
      </c>
      <c r="D458" s="35" t="s">
        <v>1823</v>
      </c>
      <c r="E458" s="70">
        <v>-0.5768</v>
      </c>
      <c r="F458" s="84" t="str">
        <f t="shared" si="12"/>
        <v>Long Government</v>
      </c>
      <c r="G458" s="72">
        <v>0.0015</v>
      </c>
      <c r="H458" s="73">
        <v>0.0443</v>
      </c>
      <c r="I458" s="73">
        <v>0.0368</v>
      </c>
      <c r="J458" s="73">
        <v>-0.007</v>
      </c>
      <c r="K458" s="73">
        <v>-0.0883</v>
      </c>
      <c r="L458" s="73">
        <v>0.3849</v>
      </c>
      <c r="M458" s="73">
        <v>-0.3055</v>
      </c>
      <c r="N458" s="74">
        <v>-0.8172</v>
      </c>
      <c r="O458" s="73">
        <v>0.4113</v>
      </c>
      <c r="P458" s="74">
        <v>-0.77</v>
      </c>
      <c r="Q458" s="75">
        <v>4028.362926</v>
      </c>
      <c r="R458" s="77">
        <v>64.0</v>
      </c>
      <c r="S458" s="75">
        <v>11373.23106</v>
      </c>
      <c r="T458" s="72">
        <v>0.0471</v>
      </c>
      <c r="U458" s="72">
        <v>0.0415</v>
      </c>
      <c r="V458" s="35" t="s">
        <v>107</v>
      </c>
      <c r="W458" s="35">
        <v>33.0</v>
      </c>
      <c r="X458" s="35">
        <v>22.0</v>
      </c>
      <c r="Y458" s="72">
        <v>0.0083</v>
      </c>
      <c r="Z458" s="35">
        <v>1.9</v>
      </c>
      <c r="AA458" s="35" t="s">
        <v>1227</v>
      </c>
      <c r="AB458" s="35" t="s">
        <v>1539</v>
      </c>
      <c r="AC458" s="35" t="s">
        <v>94</v>
      </c>
      <c r="AD458" s="78">
        <v>39087.0</v>
      </c>
      <c r="AE458" s="35">
        <v>14.01</v>
      </c>
      <c r="AF458" s="35">
        <v>4.01</v>
      </c>
      <c r="AG458" s="78">
        <v>45870.0</v>
      </c>
      <c r="AH458" s="35">
        <v>0.3773</v>
      </c>
      <c r="AI458" s="35" t="s">
        <v>176</v>
      </c>
      <c r="AJ458" s="35" t="s">
        <v>92</v>
      </c>
      <c r="AK458" s="35" t="s">
        <v>1814</v>
      </c>
      <c r="AL458" s="35">
        <v>5130.0</v>
      </c>
      <c r="AM458" s="35" t="s">
        <v>94</v>
      </c>
      <c r="AN458" s="35" t="s">
        <v>94</v>
      </c>
      <c r="AO458" s="35">
        <v>12.15626</v>
      </c>
      <c r="AP458" s="35">
        <v>4.0</v>
      </c>
      <c r="AQ458" s="35">
        <v>0.0473</v>
      </c>
      <c r="AR458" s="35">
        <v>0.0442</v>
      </c>
      <c r="AS458" s="35" t="s">
        <v>94</v>
      </c>
      <c r="AT458" s="89" t="s">
        <v>1824</v>
      </c>
      <c r="AU458" s="35" t="s">
        <v>1816</v>
      </c>
      <c r="AV458" s="35" t="s">
        <v>1641</v>
      </c>
      <c r="AW458" s="35" t="s">
        <v>1817</v>
      </c>
      <c r="AX458" s="91"/>
    </row>
    <row r="459">
      <c r="A459" s="35">
        <v>457.0</v>
      </c>
      <c r="B459" s="66" t="s">
        <v>1825</v>
      </c>
      <c r="C459" s="81" t="str">
        <f t="shared" si="11"/>
        <v>View</v>
      </c>
      <c r="D459" s="35" t="s">
        <v>1826</v>
      </c>
      <c r="E459" s="70">
        <v>-0.6118</v>
      </c>
      <c r="F459" s="84" t="str">
        <f t="shared" si="12"/>
        <v>Long Government</v>
      </c>
      <c r="G459" s="72">
        <v>0.0366</v>
      </c>
      <c r="H459" s="73">
        <v>0.0426</v>
      </c>
      <c r="I459" s="73">
        <v>0.0348</v>
      </c>
      <c r="J459" s="73">
        <v>-0.0158</v>
      </c>
      <c r="K459" s="73">
        <v>-0.1298</v>
      </c>
      <c r="L459" s="73">
        <v>0.4241</v>
      </c>
      <c r="M459" s="73">
        <v>-0.3578</v>
      </c>
      <c r="N459" s="74">
        <v>-0.8385</v>
      </c>
      <c r="O459" s="73">
        <v>0.4558</v>
      </c>
      <c r="P459" s="74">
        <v>-0.8</v>
      </c>
      <c r="Q459" s="75">
        <v>-124.125333</v>
      </c>
      <c r="R459" s="77">
        <v>425.0</v>
      </c>
      <c r="S459" s="75">
        <v>740.193023</v>
      </c>
      <c r="T459" s="72">
        <v>0.05</v>
      </c>
      <c r="U459" s="72">
        <v>0.0363</v>
      </c>
      <c r="V459" s="35" t="s">
        <v>107</v>
      </c>
      <c r="W459" s="35">
        <v>34.0</v>
      </c>
      <c r="X459" s="35">
        <v>28.0</v>
      </c>
      <c r="Y459" s="72">
        <v>0.0093</v>
      </c>
      <c r="Z459" s="35">
        <v>2.07</v>
      </c>
      <c r="AA459" s="35" t="s">
        <v>1227</v>
      </c>
      <c r="AB459" s="35" t="s">
        <v>1218</v>
      </c>
      <c r="AC459" s="35" t="s">
        <v>94</v>
      </c>
      <c r="AD459" s="78">
        <v>33420.0</v>
      </c>
      <c r="AE459" s="35">
        <v>17.93</v>
      </c>
      <c r="AF459" s="35">
        <v>0.08</v>
      </c>
      <c r="AG459" s="78">
        <v>45869.0</v>
      </c>
      <c r="AH459" s="35">
        <v>0.0456</v>
      </c>
      <c r="AI459" s="35" t="s">
        <v>1228</v>
      </c>
      <c r="AJ459" s="35"/>
      <c r="AK459" s="35" t="s">
        <v>1814</v>
      </c>
      <c r="AL459" s="35">
        <v>5130.0</v>
      </c>
      <c r="AM459" s="35" t="s">
        <v>94</v>
      </c>
      <c r="AN459" s="35" t="s">
        <v>94</v>
      </c>
      <c r="AO459" s="35">
        <v>15.04658</v>
      </c>
      <c r="AP459" s="35">
        <v>3.0</v>
      </c>
      <c r="AQ459" s="35">
        <v>0.0483283</v>
      </c>
      <c r="AR459" s="35">
        <v>0.0419</v>
      </c>
      <c r="AS459" s="35" t="s">
        <v>94</v>
      </c>
      <c r="AT459" s="89" t="s">
        <v>1827</v>
      </c>
      <c r="AU459" s="35" t="s">
        <v>1816</v>
      </c>
      <c r="AV459" s="35" t="s">
        <v>1641</v>
      </c>
      <c r="AW459" s="35" t="s">
        <v>1817</v>
      </c>
      <c r="AX459" s="91"/>
    </row>
    <row r="460">
      <c r="A460" s="35">
        <v>458.0</v>
      </c>
      <c r="B460" s="66" t="s">
        <v>1828</v>
      </c>
      <c r="C460" s="81" t="str">
        <f t="shared" si="11"/>
        <v>View</v>
      </c>
      <c r="D460" s="35" t="s">
        <v>1829</v>
      </c>
      <c r="E460" s="70">
        <v>-0.6272</v>
      </c>
      <c r="F460" s="84" t="str">
        <f t="shared" si="12"/>
        <v>Long Government</v>
      </c>
      <c r="G460" s="72">
        <v>0.0015</v>
      </c>
      <c r="H460" s="73">
        <v>0.0582</v>
      </c>
      <c r="I460" s="73">
        <v>0.0517</v>
      </c>
      <c r="J460" s="73">
        <v>0.0328</v>
      </c>
      <c r="K460" s="73">
        <v>-0.0019</v>
      </c>
      <c r="L460" s="73">
        <v>0.2274</v>
      </c>
      <c r="M460" s="73">
        <v>-0.1234</v>
      </c>
      <c r="N460" s="74">
        <v>-0.7625</v>
      </c>
      <c r="O460" s="73">
        <v>0.2392</v>
      </c>
      <c r="P460" s="74">
        <v>-0.56</v>
      </c>
      <c r="Q460" s="75">
        <v>2029.248574</v>
      </c>
      <c r="R460" s="77">
        <v>16.0</v>
      </c>
      <c r="S460" s="75">
        <v>35677.28357</v>
      </c>
      <c r="T460" s="72">
        <v>0.0414</v>
      </c>
      <c r="U460" s="72">
        <v>0.0374</v>
      </c>
      <c r="V460" s="35" t="s">
        <v>107</v>
      </c>
      <c r="W460" s="35">
        <v>6.0</v>
      </c>
      <c r="X460" s="35">
        <v>6.0</v>
      </c>
      <c r="Y460" s="72">
        <v>0.0051</v>
      </c>
      <c r="Z460" s="35">
        <v>1.17</v>
      </c>
      <c r="AA460" s="35" t="s">
        <v>1227</v>
      </c>
      <c r="AB460" s="35" t="s">
        <v>1539</v>
      </c>
      <c r="AC460" s="35" t="s">
        <v>94</v>
      </c>
      <c r="AD460" s="78">
        <v>37459.0</v>
      </c>
      <c r="AE460" s="35">
        <v>14.01</v>
      </c>
      <c r="AF460" s="35">
        <v>4.01</v>
      </c>
      <c r="AG460" s="78">
        <v>45870.0</v>
      </c>
      <c r="AH460" s="35">
        <v>0.3088</v>
      </c>
      <c r="AI460" s="35" t="s">
        <v>176</v>
      </c>
      <c r="AJ460" s="35" t="s">
        <v>365</v>
      </c>
      <c r="AK460" s="35" t="s">
        <v>1814</v>
      </c>
      <c r="AL460" s="35">
        <v>5130.0</v>
      </c>
      <c r="AM460" s="35" t="s">
        <v>94</v>
      </c>
      <c r="AN460" s="35" t="s">
        <v>94</v>
      </c>
      <c r="AO460" s="35">
        <v>7.05591</v>
      </c>
      <c r="AP460" s="35">
        <v>4.0</v>
      </c>
      <c r="AQ460" s="35">
        <v>0.0413</v>
      </c>
      <c r="AR460" s="35">
        <v>0.0401</v>
      </c>
      <c r="AS460" s="35" t="s">
        <v>94</v>
      </c>
      <c r="AT460" s="89" t="s">
        <v>1830</v>
      </c>
      <c r="AU460" s="35" t="s">
        <v>1816</v>
      </c>
      <c r="AV460" s="35" t="s">
        <v>1641</v>
      </c>
      <c r="AW460" s="35" t="s">
        <v>1817</v>
      </c>
      <c r="AX460" s="91"/>
    </row>
    <row r="461">
      <c r="A461" s="35">
        <v>459.0</v>
      </c>
      <c r="B461" s="66" t="s">
        <v>1831</v>
      </c>
      <c r="C461" s="81" t="str">
        <f t="shared" si="11"/>
        <v>View</v>
      </c>
      <c r="D461" s="35" t="s">
        <v>1832</v>
      </c>
      <c r="E461" s="70">
        <v>-0.6298</v>
      </c>
      <c r="F461" s="84" t="str">
        <f t="shared" si="12"/>
        <v>Long Government</v>
      </c>
      <c r="G461" s="72">
        <v>0.068</v>
      </c>
      <c r="H461" s="73">
        <v>0.0172</v>
      </c>
      <c r="I461" s="73">
        <v>0.0119</v>
      </c>
      <c r="J461" s="73">
        <v>-0.0803</v>
      </c>
      <c r="K461" s="73">
        <v>-0.2828</v>
      </c>
      <c r="L461" s="73">
        <v>0.5658</v>
      </c>
      <c r="M461" s="73">
        <v>-0.5268</v>
      </c>
      <c r="N461" s="74">
        <v>-0.8121</v>
      </c>
      <c r="O461" s="73">
        <v>0.5975</v>
      </c>
      <c r="P461" s="74">
        <v>-0.89</v>
      </c>
      <c r="Q461" s="75">
        <v>-55.544757</v>
      </c>
      <c r="R461" s="77">
        <v>458.0</v>
      </c>
      <c r="S461" s="75">
        <v>389.133354</v>
      </c>
      <c r="T461" s="72">
        <v>0.0331</v>
      </c>
      <c r="U461" s="72">
        <v>0.0298</v>
      </c>
      <c r="V461" s="35" t="s">
        <v>107</v>
      </c>
      <c r="W461" s="35">
        <v>87.0</v>
      </c>
      <c r="X461" s="35">
        <v>84.0</v>
      </c>
      <c r="Y461" s="72">
        <v>0.0146</v>
      </c>
      <c r="Z461" s="35">
        <v>2.97</v>
      </c>
      <c r="AA461" s="35" t="s">
        <v>1227</v>
      </c>
      <c r="AB461" s="35" t="s">
        <v>1218</v>
      </c>
      <c r="AC461" s="35">
        <v>12.41</v>
      </c>
      <c r="AD461" s="78">
        <v>38960.0</v>
      </c>
      <c r="AE461" s="35">
        <v>17.93</v>
      </c>
      <c r="AF461" s="35">
        <v>0.08</v>
      </c>
      <c r="AG461" s="78">
        <v>45869.0</v>
      </c>
      <c r="AH461" s="35">
        <v>0.0357</v>
      </c>
      <c r="AI461" s="35" t="s">
        <v>1228</v>
      </c>
      <c r="AJ461" s="35"/>
      <c r="AK461" s="35" t="s">
        <v>1814</v>
      </c>
      <c r="AL461" s="35">
        <v>5130.0</v>
      </c>
      <c r="AM461" s="35" t="s">
        <v>94</v>
      </c>
      <c r="AN461" s="35" t="s">
        <v>94</v>
      </c>
      <c r="AO461" s="35">
        <v>25.67922</v>
      </c>
      <c r="AP461" s="35">
        <v>4.0</v>
      </c>
      <c r="AQ461" s="35">
        <v>0.0573228</v>
      </c>
      <c r="AR461" s="35">
        <v>0.0462</v>
      </c>
      <c r="AS461" s="35" t="s">
        <v>94</v>
      </c>
      <c r="AT461" s="89" t="s">
        <v>1833</v>
      </c>
      <c r="AU461" s="35" t="s">
        <v>1816</v>
      </c>
      <c r="AV461" s="35" t="s">
        <v>1641</v>
      </c>
      <c r="AW461" s="35" t="s">
        <v>1817</v>
      </c>
      <c r="AX461" s="91"/>
    </row>
    <row r="462">
      <c r="A462" s="35">
        <v>460.0</v>
      </c>
      <c r="B462" s="66" t="s">
        <v>1814</v>
      </c>
      <c r="C462" s="81" t="str">
        <f t="shared" si="11"/>
        <v>View</v>
      </c>
      <c r="D462" s="35" t="s">
        <v>1834</v>
      </c>
      <c r="E462" s="70">
        <v>-0.6725</v>
      </c>
      <c r="F462" s="84" t="str">
        <f t="shared" si="12"/>
        <v>Long Government</v>
      </c>
      <c r="G462" s="72">
        <v>0.0015</v>
      </c>
      <c r="H462" s="73">
        <v>0.0312</v>
      </c>
      <c r="I462" s="73">
        <v>0.0261</v>
      </c>
      <c r="J462" s="73">
        <v>-0.0388</v>
      </c>
      <c r="K462" s="73">
        <v>-0.1824</v>
      </c>
      <c r="L462" s="73">
        <v>0.4531</v>
      </c>
      <c r="M462" s="73">
        <v>-0.4067</v>
      </c>
      <c r="N462" s="74">
        <v>-0.8693</v>
      </c>
      <c r="O462" s="73">
        <v>0.4835</v>
      </c>
      <c r="P462" s="74">
        <v>-0.86</v>
      </c>
      <c r="Q462" s="75">
        <v>-5841.367925</v>
      </c>
      <c r="R462" s="77">
        <v>44.0</v>
      </c>
      <c r="S462" s="75">
        <v>47966.26325</v>
      </c>
      <c r="T462" s="72">
        <v>0.0482</v>
      </c>
      <c r="U462" s="72">
        <v>0.0438</v>
      </c>
      <c r="V462" s="35" t="s">
        <v>145</v>
      </c>
      <c r="W462" s="35">
        <v>78.0</v>
      </c>
      <c r="X462" s="35">
        <v>75.0</v>
      </c>
      <c r="Y462" s="72">
        <v>0.0103</v>
      </c>
      <c r="Z462" s="35">
        <v>2.19</v>
      </c>
      <c r="AA462" s="35" t="s">
        <v>1227</v>
      </c>
      <c r="AB462" s="35" t="s">
        <v>1539</v>
      </c>
      <c r="AC462" s="35" t="s">
        <v>94</v>
      </c>
      <c r="AD462" s="78">
        <v>37459.0</v>
      </c>
      <c r="AE462" s="35">
        <v>14.01</v>
      </c>
      <c r="AF462" s="35">
        <v>4.01</v>
      </c>
      <c r="AG462" s="78">
        <v>45870.0</v>
      </c>
      <c r="AH462" s="35">
        <v>0.3308</v>
      </c>
      <c r="AI462" s="35" t="s">
        <v>176</v>
      </c>
      <c r="AJ462" s="35" t="s">
        <v>365</v>
      </c>
      <c r="AK462" s="35" t="s">
        <v>1814</v>
      </c>
      <c r="AL462" s="35">
        <v>5130.0</v>
      </c>
      <c r="AM462" s="35" t="s">
        <v>94</v>
      </c>
      <c r="AN462" s="35" t="s">
        <v>94</v>
      </c>
      <c r="AO462" s="35">
        <v>15.67092</v>
      </c>
      <c r="AP462" s="35">
        <v>4.0</v>
      </c>
      <c r="AQ462" s="35">
        <v>0.0485</v>
      </c>
      <c r="AR462" s="35">
        <v>0.0462</v>
      </c>
      <c r="AS462" s="35" t="s">
        <v>94</v>
      </c>
      <c r="AT462" s="89" t="s">
        <v>1835</v>
      </c>
      <c r="AU462" s="35" t="s">
        <v>1816</v>
      </c>
      <c r="AV462" s="35" t="s">
        <v>1641</v>
      </c>
      <c r="AW462" s="35" t="s">
        <v>1817</v>
      </c>
      <c r="AX462" s="91"/>
    </row>
    <row r="463">
      <c r="A463" s="35">
        <v>461.0</v>
      </c>
      <c r="B463" s="66" t="s">
        <v>1836</v>
      </c>
      <c r="C463" s="81" t="str">
        <f t="shared" si="11"/>
        <v>View</v>
      </c>
      <c r="D463" s="35" t="s">
        <v>1837</v>
      </c>
      <c r="E463" s="70">
        <v>0.1112</v>
      </c>
      <c r="F463" s="84" t="str">
        <f t="shared" si="12"/>
        <v>Inflation-Protected Bond</v>
      </c>
      <c r="G463" s="72">
        <v>0.0055</v>
      </c>
      <c r="H463" s="73">
        <v>0.0511</v>
      </c>
      <c r="I463" s="73">
        <v>0.0339</v>
      </c>
      <c r="J463" s="73">
        <v>0.0712</v>
      </c>
      <c r="K463" s="73">
        <v>0.175</v>
      </c>
      <c r="L463" s="73">
        <v>0.1573</v>
      </c>
      <c r="M463" s="73">
        <v>0.2603</v>
      </c>
      <c r="N463" s="74">
        <v>0.2744</v>
      </c>
      <c r="O463" s="73">
        <v>0.1573</v>
      </c>
      <c r="P463" s="74">
        <v>1.63</v>
      </c>
      <c r="Q463" s="75">
        <v>-9.876926</v>
      </c>
      <c r="R463" s="77">
        <v>76.0</v>
      </c>
      <c r="S463" s="75">
        <v>246.694129</v>
      </c>
      <c r="T463" s="72">
        <v>0.0408</v>
      </c>
      <c r="U463" s="72">
        <v>0.0363</v>
      </c>
      <c r="V463" s="35" t="s">
        <v>107</v>
      </c>
      <c r="W463" s="35">
        <v>4.0</v>
      </c>
      <c r="X463" s="35" t="s">
        <v>94</v>
      </c>
      <c r="Y463" s="72">
        <v>0.0039</v>
      </c>
      <c r="Z463" s="35">
        <v>0.93</v>
      </c>
      <c r="AA463" s="35" t="s">
        <v>1227</v>
      </c>
      <c r="AB463" s="35" t="s">
        <v>1838</v>
      </c>
      <c r="AC463" s="35">
        <v>17.36</v>
      </c>
      <c r="AD463" s="78">
        <v>32023.0</v>
      </c>
      <c r="AE463" s="35">
        <v>6.34</v>
      </c>
      <c r="AF463" s="35">
        <v>1.5</v>
      </c>
      <c r="AG463" s="78">
        <v>45870.0</v>
      </c>
      <c r="AH463" s="35">
        <v>0.0415</v>
      </c>
      <c r="AI463" s="35" t="s">
        <v>176</v>
      </c>
      <c r="AJ463" s="35"/>
      <c r="AK463" s="35" t="s">
        <v>1839</v>
      </c>
      <c r="AL463" s="35">
        <v>5140.0</v>
      </c>
      <c r="AM463" s="35" t="s">
        <v>94</v>
      </c>
      <c r="AN463" s="35" t="s">
        <v>94</v>
      </c>
      <c r="AO463" s="35">
        <v>3.9</v>
      </c>
      <c r="AP463" s="35">
        <v>7.0</v>
      </c>
      <c r="AQ463" s="35">
        <v>0.0451</v>
      </c>
      <c r="AR463" s="35">
        <v>0.0629</v>
      </c>
      <c r="AS463" s="35" t="s">
        <v>94</v>
      </c>
      <c r="AT463" s="89" t="s">
        <v>1840</v>
      </c>
      <c r="AU463" s="35" t="s">
        <v>1841</v>
      </c>
      <c r="AV463" s="35" t="s">
        <v>1641</v>
      </c>
      <c r="AW463" s="35" t="s">
        <v>1842</v>
      </c>
      <c r="AX463" s="91"/>
    </row>
    <row r="464">
      <c r="A464" s="35">
        <v>462.0</v>
      </c>
      <c r="B464" s="66" t="s">
        <v>1843</v>
      </c>
      <c r="C464" s="81" t="str">
        <f t="shared" si="11"/>
        <v>View</v>
      </c>
      <c r="D464" s="35" t="s">
        <v>1844</v>
      </c>
      <c r="E464" s="70">
        <v>-0.4062</v>
      </c>
      <c r="F464" s="84" t="str">
        <f t="shared" si="12"/>
        <v>Inflation-Protected Bond</v>
      </c>
      <c r="G464" s="72">
        <v>0.0025</v>
      </c>
      <c r="H464" s="73">
        <v>0.0565</v>
      </c>
      <c r="I464" s="73">
        <v>0.0487</v>
      </c>
      <c r="J464" s="73">
        <v>0.064</v>
      </c>
      <c r="K464" s="73">
        <v>0.0931</v>
      </c>
      <c r="L464" s="73">
        <v>0.0785</v>
      </c>
      <c r="M464" s="73" t="s">
        <v>94</v>
      </c>
      <c r="N464" s="74" t="s">
        <v>94</v>
      </c>
      <c r="O464" s="73" t="s">
        <v>94</v>
      </c>
      <c r="P464" s="74" t="s">
        <v>94</v>
      </c>
      <c r="Q464" s="75">
        <v>46.180191</v>
      </c>
      <c r="R464" s="77">
        <v>820.0</v>
      </c>
      <c r="S464" s="75">
        <v>743.882916</v>
      </c>
      <c r="T464" s="72">
        <v>0.0408</v>
      </c>
      <c r="U464" s="72">
        <v>0.0377</v>
      </c>
      <c r="V464" s="35" t="s">
        <v>107</v>
      </c>
      <c r="W464" s="35">
        <v>13.0</v>
      </c>
      <c r="X464" s="35">
        <v>12.0</v>
      </c>
      <c r="Y464" s="72">
        <v>0.0029</v>
      </c>
      <c r="Z464" s="35" t="s">
        <v>94</v>
      </c>
      <c r="AA464" s="35" t="s">
        <v>1227</v>
      </c>
      <c r="AB464" s="35" t="s">
        <v>1218</v>
      </c>
      <c r="AC464" s="35" t="s">
        <v>94</v>
      </c>
      <c r="AD464" s="78">
        <v>40268.0</v>
      </c>
      <c r="AE464" s="35">
        <v>15.26</v>
      </c>
      <c r="AF464" s="35">
        <v>2.0</v>
      </c>
      <c r="AG464" s="78">
        <v>45870.0</v>
      </c>
      <c r="AH464" s="35">
        <v>0.1593</v>
      </c>
      <c r="AI464" s="35" t="s">
        <v>176</v>
      </c>
      <c r="AJ464" s="35" t="s">
        <v>134</v>
      </c>
      <c r="AK464" s="35" t="s">
        <v>1839</v>
      </c>
      <c r="AL464" s="35">
        <v>5140.0</v>
      </c>
      <c r="AM464" s="35" t="s">
        <v>94</v>
      </c>
      <c r="AN464" s="35" t="s">
        <v>94</v>
      </c>
      <c r="AO464" s="35">
        <v>4.58</v>
      </c>
      <c r="AP464" s="35">
        <v>6.0</v>
      </c>
      <c r="AQ464" s="35">
        <v>0.0448</v>
      </c>
      <c r="AR464" s="35">
        <v>0.0412</v>
      </c>
      <c r="AS464" s="35" t="s">
        <v>94</v>
      </c>
      <c r="AT464" s="89" t="s">
        <v>1845</v>
      </c>
      <c r="AU464" s="35" t="s">
        <v>1841</v>
      </c>
      <c r="AV464" s="35" t="s">
        <v>1641</v>
      </c>
      <c r="AW464" s="35" t="s">
        <v>1842</v>
      </c>
      <c r="AX464" s="91"/>
    </row>
    <row r="465">
      <c r="A465" s="35">
        <v>463.0</v>
      </c>
      <c r="B465" s="66" t="s">
        <v>1846</v>
      </c>
      <c r="C465" s="81" t="str">
        <f t="shared" si="11"/>
        <v>View</v>
      </c>
      <c r="D465" s="35" t="s">
        <v>1847</v>
      </c>
      <c r="E465" s="70">
        <v>-0.4833</v>
      </c>
      <c r="F465" s="84" t="str">
        <f t="shared" si="12"/>
        <v>Inflation-Protected Bond</v>
      </c>
      <c r="G465" s="72">
        <v>0.0085</v>
      </c>
      <c r="H465" s="73">
        <v>0.056</v>
      </c>
      <c r="I465" s="73">
        <v>0.0454</v>
      </c>
      <c r="J465" s="73">
        <v>0.0502</v>
      </c>
      <c r="K465" s="73">
        <v>0.0737</v>
      </c>
      <c r="L465" s="73">
        <v>0.1161</v>
      </c>
      <c r="M465" s="73">
        <v>0.1177</v>
      </c>
      <c r="N465" s="74">
        <v>-0.1506</v>
      </c>
      <c r="O465" s="73">
        <v>0.1161</v>
      </c>
      <c r="P465" s="74">
        <v>0.96</v>
      </c>
      <c r="Q465" s="75">
        <v>5.939502</v>
      </c>
      <c r="R465" s="77">
        <v>200.0</v>
      </c>
      <c r="S465" s="75">
        <v>332.796822</v>
      </c>
      <c r="T465" s="72">
        <v>0.0441</v>
      </c>
      <c r="U465" s="72">
        <v>0.026</v>
      </c>
      <c r="V465" s="35" t="s">
        <v>107</v>
      </c>
      <c r="W465" s="35">
        <v>29.0</v>
      </c>
      <c r="X465" s="35">
        <v>13.0</v>
      </c>
      <c r="Y465" s="72">
        <v>0.0033</v>
      </c>
      <c r="Z465" s="35">
        <v>0.71</v>
      </c>
      <c r="AA465" s="35" t="s">
        <v>1227</v>
      </c>
      <c r="AB465" s="35" t="s">
        <v>1848</v>
      </c>
      <c r="AC465" s="35" t="s">
        <v>94</v>
      </c>
      <c r="AD465" s="78">
        <v>37560.0</v>
      </c>
      <c r="AE465" s="35">
        <v>10.16</v>
      </c>
      <c r="AF465" s="35">
        <v>3.26</v>
      </c>
      <c r="AG465" s="78">
        <v>45868.0</v>
      </c>
      <c r="AH465" s="35">
        <v>0.0249</v>
      </c>
      <c r="AI465" s="35" t="s">
        <v>176</v>
      </c>
      <c r="AJ465" s="35"/>
      <c r="AK465" s="35" t="s">
        <v>1839</v>
      </c>
      <c r="AL465" s="35">
        <v>5140.0</v>
      </c>
      <c r="AM465" s="35" t="s">
        <v>94</v>
      </c>
      <c r="AN465" s="35" t="s">
        <v>94</v>
      </c>
      <c r="AO465" s="35">
        <v>5.5</v>
      </c>
      <c r="AP465" s="35">
        <v>8.0</v>
      </c>
      <c r="AQ465" s="35">
        <v>0.0449</v>
      </c>
      <c r="AR465" s="35">
        <v>0.0399</v>
      </c>
      <c r="AS465" s="35" t="s">
        <v>94</v>
      </c>
      <c r="AT465" s="89" t="s">
        <v>1849</v>
      </c>
      <c r="AU465" s="35" t="s">
        <v>1841</v>
      </c>
      <c r="AV465" s="35" t="s">
        <v>1641</v>
      </c>
      <c r="AW465" s="35" t="s">
        <v>1842</v>
      </c>
      <c r="AX465" s="91"/>
    </row>
    <row r="466">
      <c r="A466" s="35">
        <v>464.0</v>
      </c>
      <c r="B466" s="66" t="s">
        <v>1850</v>
      </c>
      <c r="C466" s="81" t="str">
        <f t="shared" si="11"/>
        <v>View</v>
      </c>
      <c r="D466" s="35" t="s">
        <v>1851</v>
      </c>
      <c r="E466" s="70">
        <v>-0.5312</v>
      </c>
      <c r="F466" s="84" t="str">
        <f t="shared" si="12"/>
        <v>Inflation-Protected Bond</v>
      </c>
      <c r="G466" s="72">
        <v>0.0049</v>
      </c>
      <c r="H466" s="73">
        <v>0.055</v>
      </c>
      <c r="I466" s="73">
        <v>0.0397</v>
      </c>
      <c r="J466" s="73">
        <v>0.051</v>
      </c>
      <c r="K466" s="73">
        <v>0.0553</v>
      </c>
      <c r="L466" s="73">
        <v>0.151</v>
      </c>
      <c r="M466" s="73">
        <v>0.0914</v>
      </c>
      <c r="N466" s="74">
        <v>-0.2118</v>
      </c>
      <c r="O466" s="73">
        <v>0.151</v>
      </c>
      <c r="P466" s="74">
        <v>0.57</v>
      </c>
      <c r="Q466" s="75">
        <v>1.39873</v>
      </c>
      <c r="R466" s="77">
        <v>186.0</v>
      </c>
      <c r="S466" s="75">
        <v>222.892064</v>
      </c>
      <c r="T466" s="72">
        <v>0.046</v>
      </c>
      <c r="U466" s="72">
        <v>0.039</v>
      </c>
      <c r="V466" s="35" t="s">
        <v>107</v>
      </c>
      <c r="W466" s="35">
        <v>28.0</v>
      </c>
      <c r="X466" s="35">
        <v>22.0</v>
      </c>
      <c r="Y466" s="72">
        <v>0.0037</v>
      </c>
      <c r="Z466" s="35">
        <v>0.83</v>
      </c>
      <c r="AA466" s="35" t="s">
        <v>1227</v>
      </c>
      <c r="AB466" s="35" t="s">
        <v>1218</v>
      </c>
      <c r="AC466" s="35" t="s">
        <v>94</v>
      </c>
      <c r="AD466" s="78">
        <v>40603.0</v>
      </c>
      <c r="AE466" s="35">
        <v>0.41</v>
      </c>
      <c r="AF466" s="35">
        <v>0.18</v>
      </c>
      <c r="AG466" s="78">
        <v>45869.0</v>
      </c>
      <c r="AH466" s="35">
        <v>0.0316</v>
      </c>
      <c r="AI466" s="35" t="s">
        <v>1228</v>
      </c>
      <c r="AJ466" s="35"/>
      <c r="AK466" s="35" t="s">
        <v>1839</v>
      </c>
      <c r="AL466" s="35">
        <v>5140.0</v>
      </c>
      <c r="AM466" s="35" t="s">
        <v>94</v>
      </c>
      <c r="AN466" s="35" t="s">
        <v>94</v>
      </c>
      <c r="AO466" s="35">
        <v>5.07</v>
      </c>
      <c r="AP466" s="35">
        <v>5.0</v>
      </c>
      <c r="AQ466" s="35">
        <v>0.0484</v>
      </c>
      <c r="AR466" s="35">
        <v>0.0452</v>
      </c>
      <c r="AS466" s="35" t="s">
        <v>94</v>
      </c>
      <c r="AT466" s="89" t="s">
        <v>1852</v>
      </c>
      <c r="AU466" s="35" t="s">
        <v>1841</v>
      </c>
      <c r="AV466" s="35" t="s">
        <v>1641</v>
      </c>
      <c r="AW466" s="35" t="s">
        <v>1842</v>
      </c>
      <c r="AX466" s="91"/>
    </row>
    <row r="467">
      <c r="A467" s="35">
        <v>465.0</v>
      </c>
      <c r="B467" s="66" t="s">
        <v>1853</v>
      </c>
      <c r="C467" s="81" t="str">
        <f t="shared" si="11"/>
        <v>View</v>
      </c>
      <c r="D467" s="35" t="s">
        <v>1854</v>
      </c>
      <c r="E467" s="70">
        <v>-0.576</v>
      </c>
      <c r="F467" s="84" t="str">
        <f t="shared" si="12"/>
        <v>Inflation-Protected Bond</v>
      </c>
      <c r="G467" s="72">
        <v>0.0018</v>
      </c>
      <c r="H467" s="73">
        <v>0.0657</v>
      </c>
      <c r="I467" s="73">
        <v>0.0522</v>
      </c>
      <c r="J467" s="73">
        <v>0.0583</v>
      </c>
      <c r="K467" s="73">
        <v>0.0547</v>
      </c>
      <c r="L467" s="73">
        <v>0.12</v>
      </c>
      <c r="M467" s="73">
        <v>0.1109</v>
      </c>
      <c r="N467" s="74">
        <v>-0.1674</v>
      </c>
      <c r="O467" s="73">
        <v>0.12</v>
      </c>
      <c r="P467" s="74">
        <v>0.86</v>
      </c>
      <c r="Q467" s="75">
        <v>64.533312</v>
      </c>
      <c r="R467" s="77">
        <v>22.0</v>
      </c>
      <c r="S467" s="75">
        <v>859.335268</v>
      </c>
      <c r="T467" s="72">
        <v>0.0534</v>
      </c>
      <c r="U467" s="72">
        <v>0.0371</v>
      </c>
      <c r="V467" s="35" t="s">
        <v>107</v>
      </c>
      <c r="W467" s="35">
        <v>16.0</v>
      </c>
      <c r="X467" s="35">
        <v>25.0</v>
      </c>
      <c r="Y467" s="72">
        <v>0.0036</v>
      </c>
      <c r="Z467" s="35">
        <v>0.77</v>
      </c>
      <c r="AA467" s="35" t="s">
        <v>1227</v>
      </c>
      <c r="AB467" s="35" t="s">
        <v>1855</v>
      </c>
      <c r="AC467" s="35" t="s">
        <v>94</v>
      </c>
      <c r="AD467" s="78">
        <v>40805.0</v>
      </c>
      <c r="AE467" s="35">
        <v>13.79</v>
      </c>
      <c r="AF467" s="35">
        <v>2.34</v>
      </c>
      <c r="AG467" s="78">
        <v>45870.0</v>
      </c>
      <c r="AH467" s="35">
        <v>0.0803</v>
      </c>
      <c r="AI467" s="35" t="s">
        <v>176</v>
      </c>
      <c r="AJ467" s="35" t="s">
        <v>92</v>
      </c>
      <c r="AK467" s="35" t="s">
        <v>1839</v>
      </c>
      <c r="AL467" s="35">
        <v>5140.0</v>
      </c>
      <c r="AM467" s="35" t="s">
        <v>94</v>
      </c>
      <c r="AN467" s="35" t="s">
        <v>94</v>
      </c>
      <c r="AO467" s="35" t="s">
        <v>94</v>
      </c>
      <c r="AP467" s="35">
        <v>4.0</v>
      </c>
      <c r="AQ467" s="35">
        <v>0.0</v>
      </c>
      <c r="AR467" s="35" t="s">
        <v>94</v>
      </c>
      <c r="AS467" s="35" t="s">
        <v>94</v>
      </c>
      <c r="AT467" s="89" t="s">
        <v>1856</v>
      </c>
      <c r="AU467" s="35" t="s">
        <v>1841</v>
      </c>
      <c r="AV467" s="35" t="s">
        <v>1641</v>
      </c>
      <c r="AW467" s="35" t="s">
        <v>1842</v>
      </c>
      <c r="AX467" s="91"/>
    </row>
    <row r="468">
      <c r="A468" s="35">
        <v>466.0</v>
      </c>
      <c r="B468" s="66" t="s">
        <v>1857</v>
      </c>
      <c r="C468" s="81" t="str">
        <f t="shared" si="11"/>
        <v>View</v>
      </c>
      <c r="D468" s="35" t="s">
        <v>1858</v>
      </c>
      <c r="E468" s="70">
        <v>-0.6605</v>
      </c>
      <c r="F468" s="84" t="str">
        <f t="shared" si="12"/>
        <v>Inflation-Protected Bond</v>
      </c>
      <c r="G468" s="72">
        <v>3.0E-4</v>
      </c>
      <c r="H468" s="73">
        <v>0.0534</v>
      </c>
      <c r="I468" s="73">
        <v>0.0405</v>
      </c>
      <c r="J468" s="73">
        <v>0.0461</v>
      </c>
      <c r="K468" s="73">
        <v>0.0333</v>
      </c>
      <c r="L468" s="73">
        <v>0.1425</v>
      </c>
      <c r="M468" s="73">
        <v>0.0633</v>
      </c>
      <c r="N468" s="74">
        <v>-0.3083</v>
      </c>
      <c r="O468" s="73">
        <v>0.1425</v>
      </c>
      <c r="P468" s="74">
        <v>0.4</v>
      </c>
      <c r="Q468" s="75">
        <v>1300.317129</v>
      </c>
      <c r="R468" s="77">
        <v>49.0</v>
      </c>
      <c r="S468" s="75">
        <v>13495.11531</v>
      </c>
      <c r="T468" s="72">
        <v>0.0433</v>
      </c>
      <c r="U468" s="72">
        <v>0.0302</v>
      </c>
      <c r="V468" s="35" t="s">
        <v>107</v>
      </c>
      <c r="W468" s="35">
        <v>41.0</v>
      </c>
      <c r="X468" s="35">
        <v>41.0</v>
      </c>
      <c r="Y468" s="72">
        <v>0.0038</v>
      </c>
      <c r="Z468" s="35">
        <v>0.83</v>
      </c>
      <c r="AA468" s="35" t="s">
        <v>1227</v>
      </c>
      <c r="AB468" s="35" t="s">
        <v>1218</v>
      </c>
      <c r="AC468" s="35" t="s">
        <v>94</v>
      </c>
      <c r="AD468" s="78">
        <v>40394.0</v>
      </c>
      <c r="AE468" s="35">
        <v>14.91</v>
      </c>
      <c r="AF468" s="35">
        <v>8.17</v>
      </c>
      <c r="AG468" s="78">
        <v>45870.0</v>
      </c>
      <c r="AH468" s="35">
        <v>0.088</v>
      </c>
      <c r="AI468" s="35" t="s">
        <v>176</v>
      </c>
      <c r="AJ468" s="35" t="s">
        <v>92</v>
      </c>
      <c r="AK468" s="35" t="s">
        <v>1839</v>
      </c>
      <c r="AL468" s="35">
        <v>5140.0</v>
      </c>
      <c r="AM468" s="35" t="s">
        <v>94</v>
      </c>
      <c r="AN468" s="35" t="s">
        <v>94</v>
      </c>
      <c r="AO468" s="35">
        <v>6.373</v>
      </c>
      <c r="AP468" s="35">
        <v>4.0</v>
      </c>
      <c r="AQ468" s="35">
        <v>0.0397</v>
      </c>
      <c r="AR468" s="35" t="s">
        <v>94</v>
      </c>
      <c r="AS468" s="35" t="s">
        <v>94</v>
      </c>
      <c r="AT468" s="89" t="s">
        <v>1859</v>
      </c>
      <c r="AU468" s="35" t="s">
        <v>1841</v>
      </c>
      <c r="AV468" s="35" t="s">
        <v>1641</v>
      </c>
      <c r="AW468" s="35" t="s">
        <v>1842</v>
      </c>
      <c r="AX468" s="91"/>
    </row>
    <row r="469">
      <c r="A469" s="35">
        <v>467.0</v>
      </c>
      <c r="B469" s="66" t="s">
        <v>1839</v>
      </c>
      <c r="C469" s="81" t="str">
        <f t="shared" si="11"/>
        <v>View</v>
      </c>
      <c r="D469" s="35" t="s">
        <v>1860</v>
      </c>
      <c r="E469" s="70">
        <v>-0.6854</v>
      </c>
      <c r="F469" s="84" t="str">
        <f t="shared" si="12"/>
        <v>Inflation-Protected Bond</v>
      </c>
      <c r="G469" s="72">
        <v>0.0018</v>
      </c>
      <c r="H469" s="73">
        <v>0.0545</v>
      </c>
      <c r="I469" s="73">
        <v>0.0402</v>
      </c>
      <c r="J469" s="73">
        <v>0.0446</v>
      </c>
      <c r="K469" s="73">
        <v>0.0287</v>
      </c>
      <c r="L469" s="73">
        <v>0.1449</v>
      </c>
      <c r="M469" s="73">
        <v>0.0539</v>
      </c>
      <c r="N469" s="74">
        <v>-0.342</v>
      </c>
      <c r="O469" s="73">
        <v>0.1449</v>
      </c>
      <c r="P469" s="74">
        <v>0.32</v>
      </c>
      <c r="Q469" s="75">
        <v>-390.532943</v>
      </c>
      <c r="R469" s="77">
        <v>51.0</v>
      </c>
      <c r="S469" s="75">
        <v>13605.29073</v>
      </c>
      <c r="T469" s="72">
        <v>0.0402</v>
      </c>
      <c r="U469" s="72">
        <v>0.025</v>
      </c>
      <c r="V469" s="35" t="s">
        <v>145</v>
      </c>
      <c r="W469" s="35">
        <v>65.0</v>
      </c>
      <c r="X469" s="35">
        <v>61.0</v>
      </c>
      <c r="Y469" s="72">
        <v>0.0039</v>
      </c>
      <c r="Z469" s="35">
        <v>0.83</v>
      </c>
      <c r="AA469" s="35" t="s">
        <v>1227</v>
      </c>
      <c r="AB469" s="35" t="s">
        <v>1539</v>
      </c>
      <c r="AC469" s="35" t="s">
        <v>94</v>
      </c>
      <c r="AD469" s="78">
        <v>37959.0</v>
      </c>
      <c r="AE469" s="35">
        <v>14.01</v>
      </c>
      <c r="AF469" s="35">
        <v>4.34</v>
      </c>
      <c r="AG469" s="78">
        <v>45870.0</v>
      </c>
      <c r="AH469" s="35">
        <v>0.2645</v>
      </c>
      <c r="AI469" s="35" t="s">
        <v>176</v>
      </c>
      <c r="AJ469" s="35" t="s">
        <v>92</v>
      </c>
      <c r="AK469" s="35" t="s">
        <v>1839</v>
      </c>
      <c r="AL469" s="35">
        <v>5140.0</v>
      </c>
      <c r="AM469" s="35" t="s">
        <v>94</v>
      </c>
      <c r="AN469" s="35" t="s">
        <v>94</v>
      </c>
      <c r="AO469" s="35">
        <v>6.35344</v>
      </c>
      <c r="AP469" s="35">
        <v>4.0</v>
      </c>
      <c r="AQ469" s="35">
        <v>0.0398</v>
      </c>
      <c r="AR469" s="35" t="s">
        <v>94</v>
      </c>
      <c r="AS469" s="35" t="s">
        <v>94</v>
      </c>
      <c r="AT469" s="89" t="s">
        <v>1861</v>
      </c>
      <c r="AU469" s="35" t="s">
        <v>1841</v>
      </c>
      <c r="AV469" s="35" t="s">
        <v>1641</v>
      </c>
      <c r="AW469" s="35" t="s">
        <v>1842</v>
      </c>
      <c r="AX469" s="91"/>
    </row>
    <row r="470">
      <c r="A470" s="35">
        <v>468.0</v>
      </c>
      <c r="B470" s="66" t="s">
        <v>1862</v>
      </c>
      <c r="C470" s="81" t="str">
        <f t="shared" si="11"/>
        <v>View</v>
      </c>
      <c r="D470" s="35" t="s">
        <v>1863</v>
      </c>
      <c r="E470" s="70">
        <v>0.7106</v>
      </c>
      <c r="F470" s="84" t="str">
        <f t="shared" si="12"/>
        <v>Target Maturity</v>
      </c>
      <c r="G470" s="72">
        <v>0.0035</v>
      </c>
      <c r="H470" s="73">
        <v>0.0297</v>
      </c>
      <c r="I470" s="73">
        <v>0.0268</v>
      </c>
      <c r="J470" s="73">
        <v>0.063</v>
      </c>
      <c r="K470" s="73">
        <v>0.2227</v>
      </c>
      <c r="L470" s="73">
        <v>0.0805</v>
      </c>
      <c r="M470" s="73">
        <v>0.2907</v>
      </c>
      <c r="N470" s="74">
        <v>0.5984</v>
      </c>
      <c r="O470" s="73">
        <v>0.0851</v>
      </c>
      <c r="P470" s="74">
        <v>3.39</v>
      </c>
      <c r="Q470" s="75">
        <v>-88.568128</v>
      </c>
      <c r="R470" s="77">
        <v>112.0</v>
      </c>
      <c r="S470" s="75">
        <v>527.934495</v>
      </c>
      <c r="T470" s="72">
        <v>0.0488</v>
      </c>
      <c r="U470" s="72">
        <v>0.0577</v>
      </c>
      <c r="V470" s="35" t="s">
        <v>107</v>
      </c>
      <c r="W470" s="35">
        <v>26.0</v>
      </c>
      <c r="X470" s="35">
        <v>13.0</v>
      </c>
      <c r="Y470" s="72">
        <v>0.0027</v>
      </c>
      <c r="Z470" s="35">
        <v>0.41</v>
      </c>
      <c r="AA470" s="35" t="s">
        <v>1227</v>
      </c>
      <c r="AB470" s="35" t="s">
        <v>1237</v>
      </c>
      <c r="AC470" s="35" t="s">
        <v>94</v>
      </c>
      <c r="AD470" s="78">
        <v>43592.0</v>
      </c>
      <c r="AE470" s="35">
        <v>6.16</v>
      </c>
      <c r="AF470" s="35">
        <v>4.34</v>
      </c>
      <c r="AG470" s="78">
        <v>45870.0</v>
      </c>
      <c r="AH470" s="35">
        <v>0.0933</v>
      </c>
      <c r="AI470" s="35" t="s">
        <v>176</v>
      </c>
      <c r="AJ470" s="35" t="s">
        <v>134</v>
      </c>
      <c r="AK470" s="35" t="s">
        <v>1615</v>
      </c>
      <c r="AL470" s="35">
        <v>5150.0</v>
      </c>
      <c r="AM470" s="35" t="s">
        <v>94</v>
      </c>
      <c r="AN470" s="35" t="s">
        <v>94</v>
      </c>
      <c r="AO470" s="35">
        <v>0.20838</v>
      </c>
      <c r="AP470" s="35">
        <v>12.0</v>
      </c>
      <c r="AQ470" s="35">
        <v>0.052</v>
      </c>
      <c r="AR470" s="35">
        <v>0.046</v>
      </c>
      <c r="AS470" s="35" t="s">
        <v>94</v>
      </c>
      <c r="AT470" s="89" t="s">
        <v>1864</v>
      </c>
      <c r="AU470" s="35" t="s">
        <v>1865</v>
      </c>
      <c r="AV470" s="35" t="s">
        <v>1641</v>
      </c>
      <c r="AW470" s="35" t="s">
        <v>1866</v>
      </c>
      <c r="AX470" s="91"/>
    </row>
    <row r="471">
      <c r="A471" s="35">
        <v>469.0</v>
      </c>
      <c r="B471" s="66" t="s">
        <v>1867</v>
      </c>
      <c r="C471" s="81" t="str">
        <f t="shared" si="11"/>
        <v>View</v>
      </c>
      <c r="D471" s="35" t="s">
        <v>1868</v>
      </c>
      <c r="E471" s="70">
        <v>0.7097</v>
      </c>
      <c r="F471" s="84" t="str">
        <f t="shared" si="12"/>
        <v>Target Maturity</v>
      </c>
      <c r="G471" s="72">
        <v>0.0043</v>
      </c>
      <c r="H471" s="73">
        <v>0.0299</v>
      </c>
      <c r="I471" s="73">
        <v>0.0237</v>
      </c>
      <c r="J471" s="73">
        <v>0.0606</v>
      </c>
      <c r="K471" s="73">
        <v>0.2206</v>
      </c>
      <c r="L471" s="73">
        <v>0.0859</v>
      </c>
      <c r="M471" s="73">
        <v>0.2838</v>
      </c>
      <c r="N471" s="74">
        <v>0.5575</v>
      </c>
      <c r="O471" s="73">
        <v>0.0912</v>
      </c>
      <c r="P471" s="74">
        <v>3.11</v>
      </c>
      <c r="Q471" s="75">
        <v>-235.685623</v>
      </c>
      <c r="R471" s="77">
        <v>16.0</v>
      </c>
      <c r="S471" s="75">
        <v>777.459422</v>
      </c>
      <c r="T471" s="72">
        <v>0.0436</v>
      </c>
      <c r="U471" s="72">
        <v>0.0556</v>
      </c>
      <c r="V471" s="35" t="s">
        <v>107</v>
      </c>
      <c r="W471" s="35">
        <v>30.0</v>
      </c>
      <c r="X471" s="35">
        <v>17.0</v>
      </c>
      <c r="Y471" s="72">
        <v>0.0025</v>
      </c>
      <c r="Z471" s="35">
        <v>0.45</v>
      </c>
      <c r="AA471" s="35" t="s">
        <v>1227</v>
      </c>
      <c r="AB471" s="35" t="s">
        <v>1218</v>
      </c>
      <c r="AC471" s="35" t="s">
        <v>94</v>
      </c>
      <c r="AD471" s="78">
        <v>43005.0</v>
      </c>
      <c r="AE471" s="35">
        <v>7.76</v>
      </c>
      <c r="AF471" s="35">
        <v>3.54</v>
      </c>
      <c r="AG471" s="78">
        <v>45859.0</v>
      </c>
      <c r="AH471" s="35">
        <v>0.0836</v>
      </c>
      <c r="AI471" s="35" t="s">
        <v>176</v>
      </c>
      <c r="AJ471" s="35" t="s">
        <v>365</v>
      </c>
      <c r="AK471" s="35" t="s">
        <v>1615</v>
      </c>
      <c r="AL471" s="35">
        <v>5150.0</v>
      </c>
      <c r="AM471" s="35" t="s">
        <v>94</v>
      </c>
      <c r="AN471" s="35" t="s">
        <v>94</v>
      </c>
      <c r="AO471" s="35">
        <v>0.10217</v>
      </c>
      <c r="AP471" s="35">
        <v>12.0</v>
      </c>
      <c r="AQ471" s="35">
        <v>0.0545972</v>
      </c>
      <c r="AR471" s="35">
        <v>0.0888</v>
      </c>
      <c r="AS471" s="35" t="s">
        <v>94</v>
      </c>
      <c r="AT471" s="89" t="s">
        <v>1869</v>
      </c>
      <c r="AU471" s="35" t="s">
        <v>1865</v>
      </c>
      <c r="AV471" s="35" t="s">
        <v>1641</v>
      </c>
      <c r="AW471" s="35" t="s">
        <v>1866</v>
      </c>
      <c r="AX471" s="91"/>
    </row>
    <row r="472">
      <c r="A472" s="35">
        <v>470.0</v>
      </c>
      <c r="B472" s="66" t="s">
        <v>1870</v>
      </c>
      <c r="C472" s="81" t="str">
        <f t="shared" si="11"/>
        <v>View</v>
      </c>
      <c r="D472" s="35" t="s">
        <v>1871</v>
      </c>
      <c r="E472" s="70">
        <v>0.4706</v>
      </c>
      <c r="F472" s="84" t="str">
        <f t="shared" si="12"/>
        <v>Target Maturity</v>
      </c>
      <c r="G472" s="72">
        <v>0.0042</v>
      </c>
      <c r="H472" s="73">
        <v>0.0389</v>
      </c>
      <c r="I472" s="73">
        <v>0.0279</v>
      </c>
      <c r="J472" s="73">
        <v>0.07</v>
      </c>
      <c r="K472" s="73">
        <v>0.2145</v>
      </c>
      <c r="L472" s="73">
        <v>0.1168</v>
      </c>
      <c r="M472" s="73">
        <v>0.2465</v>
      </c>
      <c r="N472" s="74">
        <v>0.3208</v>
      </c>
      <c r="O472" s="73">
        <v>0.1195</v>
      </c>
      <c r="P472" s="74">
        <v>2.07</v>
      </c>
      <c r="Q472" s="75">
        <v>96.938938</v>
      </c>
      <c r="R472" s="77">
        <v>103.0</v>
      </c>
      <c r="S472" s="75">
        <v>1087.411103</v>
      </c>
      <c r="T472" s="72">
        <v>0.0608</v>
      </c>
      <c r="U472" s="72">
        <v>0.0638</v>
      </c>
      <c r="V472" s="35" t="s">
        <v>107</v>
      </c>
      <c r="W472" s="35">
        <v>19.0</v>
      </c>
      <c r="X472" s="35">
        <v>23.0</v>
      </c>
      <c r="Y472" s="72">
        <v>0.0034</v>
      </c>
      <c r="Z472" s="35">
        <v>0.6</v>
      </c>
      <c r="AA472" s="35" t="s">
        <v>1227</v>
      </c>
      <c r="AB472" s="35" t="s">
        <v>1218</v>
      </c>
      <c r="AC472" s="35" t="s">
        <v>94</v>
      </c>
      <c r="AD472" s="78">
        <v>43321.0</v>
      </c>
      <c r="AE472" s="35">
        <v>6.9</v>
      </c>
      <c r="AF472" s="35">
        <v>3.54</v>
      </c>
      <c r="AG472" s="78">
        <v>45859.0</v>
      </c>
      <c r="AH472" s="35">
        <v>0.1189</v>
      </c>
      <c r="AI472" s="35" t="s">
        <v>176</v>
      </c>
      <c r="AJ472" s="35" t="s">
        <v>365</v>
      </c>
      <c r="AK472" s="35" t="s">
        <v>1615</v>
      </c>
      <c r="AL472" s="35">
        <v>5150.0</v>
      </c>
      <c r="AM472" s="35" t="s">
        <v>94</v>
      </c>
      <c r="AN472" s="35" t="s">
        <v>94</v>
      </c>
      <c r="AO472" s="35">
        <v>0.84433</v>
      </c>
      <c r="AP472" s="35">
        <v>15.0</v>
      </c>
      <c r="AQ472" s="35">
        <v>0.0731476</v>
      </c>
      <c r="AR472" s="35">
        <v>0.0712</v>
      </c>
      <c r="AS472" s="35" t="s">
        <v>94</v>
      </c>
      <c r="AT472" s="89" t="s">
        <v>1872</v>
      </c>
      <c r="AU472" s="35" t="s">
        <v>1865</v>
      </c>
      <c r="AV472" s="35" t="s">
        <v>1641</v>
      </c>
      <c r="AW472" s="35" t="s">
        <v>1866</v>
      </c>
      <c r="AX472" s="91"/>
    </row>
    <row r="473">
      <c r="A473" s="35">
        <v>471.0</v>
      </c>
      <c r="B473" s="66" t="s">
        <v>1873</v>
      </c>
      <c r="C473" s="81" t="str">
        <f t="shared" si="11"/>
        <v>View</v>
      </c>
      <c r="D473" s="35" t="s">
        <v>1874</v>
      </c>
      <c r="E473" s="70">
        <v>1.837</v>
      </c>
      <c r="F473" s="84" t="str">
        <f t="shared" si="12"/>
        <v>Emerging Markets Bond</v>
      </c>
      <c r="G473" s="72">
        <v>0.0091</v>
      </c>
      <c r="H473" s="73">
        <v>0.0829</v>
      </c>
      <c r="I473" s="73">
        <v>0.0542</v>
      </c>
      <c r="J473" s="73">
        <v>0.1393</v>
      </c>
      <c r="K473" s="73">
        <v>0.4966</v>
      </c>
      <c r="L473" s="73">
        <v>0.1556</v>
      </c>
      <c r="M473" s="73">
        <v>0.4366</v>
      </c>
      <c r="N473" s="74">
        <v>0.6247</v>
      </c>
      <c r="O473" s="73">
        <v>0.1742</v>
      </c>
      <c r="P473" s="74">
        <v>2.52</v>
      </c>
      <c r="Q473" s="75">
        <v>436.142283</v>
      </c>
      <c r="R473" s="77">
        <v>370.0</v>
      </c>
      <c r="S473" s="75">
        <v>3623.592073</v>
      </c>
      <c r="T473" s="72">
        <v>0.0896</v>
      </c>
      <c r="U473" s="72">
        <v>0.0826</v>
      </c>
      <c r="V473" s="35" t="s">
        <v>107</v>
      </c>
      <c r="W473" s="35">
        <v>4.0</v>
      </c>
      <c r="X473" s="35">
        <v>3.0</v>
      </c>
      <c r="Y473" s="72">
        <v>0.0023</v>
      </c>
      <c r="Z473" s="35">
        <v>0.46</v>
      </c>
      <c r="AA473" s="35" t="s">
        <v>1227</v>
      </c>
      <c r="AB473" s="35" t="s">
        <v>1875</v>
      </c>
      <c r="AC473" s="35" t="s">
        <v>94</v>
      </c>
      <c r="AD473" s="78">
        <v>42250.0</v>
      </c>
      <c r="AE473" s="35">
        <v>4.01</v>
      </c>
      <c r="AF473" s="35">
        <v>0.5</v>
      </c>
      <c r="AG473" s="78">
        <v>45868.0</v>
      </c>
      <c r="AH473" s="35">
        <v>0.0563</v>
      </c>
      <c r="AI473" s="35" t="s">
        <v>176</v>
      </c>
      <c r="AJ473" s="35"/>
      <c r="AK473" s="35" t="s">
        <v>1876</v>
      </c>
      <c r="AL473" s="35">
        <v>5160.0</v>
      </c>
      <c r="AM473" s="35" t="s">
        <v>94</v>
      </c>
      <c r="AN473" s="35" t="s">
        <v>94</v>
      </c>
      <c r="AO473" s="35" t="s">
        <v>94</v>
      </c>
      <c r="AP473" s="35">
        <v>15.0</v>
      </c>
      <c r="AQ473" s="35" t="s">
        <v>94</v>
      </c>
      <c r="AR473" s="35">
        <v>0.0823</v>
      </c>
      <c r="AS473" s="35" t="s">
        <v>94</v>
      </c>
      <c r="AT473" s="89" t="s">
        <v>1877</v>
      </c>
      <c r="AU473" s="35" t="s">
        <v>1878</v>
      </c>
      <c r="AV473" s="35" t="s">
        <v>1641</v>
      </c>
      <c r="AW473" s="35" t="s">
        <v>1879</v>
      </c>
      <c r="AX473" s="91"/>
    </row>
    <row r="474">
      <c r="A474" s="35">
        <v>472.0</v>
      </c>
      <c r="B474" s="66" t="s">
        <v>1880</v>
      </c>
      <c r="C474" s="81" t="str">
        <f t="shared" si="11"/>
        <v>View</v>
      </c>
      <c r="D474" s="35" t="s">
        <v>1881</v>
      </c>
      <c r="E474" s="70">
        <v>1.4058</v>
      </c>
      <c r="F474" s="84" t="str">
        <f t="shared" si="12"/>
        <v>Emerging Markets Bond</v>
      </c>
      <c r="G474" s="72">
        <v>0.0114</v>
      </c>
      <c r="H474" s="73">
        <v>0.0929</v>
      </c>
      <c r="I474" s="73">
        <v>0.0686</v>
      </c>
      <c r="J474" s="73">
        <v>0.1661</v>
      </c>
      <c r="K474" s="73">
        <v>0.5058</v>
      </c>
      <c r="L474" s="73">
        <v>0.2102</v>
      </c>
      <c r="M474" s="73">
        <v>0.4263</v>
      </c>
      <c r="N474" s="74">
        <v>0.5435</v>
      </c>
      <c r="O474" s="73">
        <v>0.2102</v>
      </c>
      <c r="P474" s="74">
        <v>2.04</v>
      </c>
      <c r="Q474" s="75">
        <v>148.336696</v>
      </c>
      <c r="R474" s="77">
        <v>208.0</v>
      </c>
      <c r="S474" s="75">
        <v>938.385849</v>
      </c>
      <c r="T474" s="72">
        <v>0.1025</v>
      </c>
      <c r="U474" s="72">
        <v>0.1122</v>
      </c>
      <c r="V474" s="35" t="s">
        <v>107</v>
      </c>
      <c r="W474" s="35">
        <v>1.0</v>
      </c>
      <c r="X474" s="35">
        <v>2.0</v>
      </c>
      <c r="Y474" s="72">
        <v>0.003</v>
      </c>
      <c r="Z474" s="35">
        <v>0.56</v>
      </c>
      <c r="AA474" s="35" t="s">
        <v>1227</v>
      </c>
      <c r="AB474" s="35" t="s">
        <v>1755</v>
      </c>
      <c r="AC474" s="35" t="s">
        <v>94</v>
      </c>
      <c r="AD474" s="78">
        <v>41695.0</v>
      </c>
      <c r="AE474" s="35">
        <v>11.35</v>
      </c>
      <c r="AF474" s="35">
        <v>0.08</v>
      </c>
      <c r="AG474" s="78">
        <v>45870.0</v>
      </c>
      <c r="AH474" s="35">
        <v>0.0666</v>
      </c>
      <c r="AI474" s="35" t="s">
        <v>176</v>
      </c>
      <c r="AJ474" s="35"/>
      <c r="AK474" s="35" t="s">
        <v>1876</v>
      </c>
      <c r="AL474" s="35">
        <v>5160.0</v>
      </c>
      <c r="AM474" s="35" t="s">
        <v>94</v>
      </c>
      <c r="AN474" s="35" t="s">
        <v>94</v>
      </c>
      <c r="AO474" s="35">
        <v>3.53</v>
      </c>
      <c r="AP474" s="35">
        <v>17.0</v>
      </c>
      <c r="AQ474" s="35">
        <v>0.126</v>
      </c>
      <c r="AR474" s="35">
        <v>0.0972</v>
      </c>
      <c r="AS474" s="35" t="s">
        <v>94</v>
      </c>
      <c r="AT474" s="89" t="s">
        <v>1882</v>
      </c>
      <c r="AU474" s="35" t="s">
        <v>1878</v>
      </c>
      <c r="AV474" s="35" t="s">
        <v>1641</v>
      </c>
      <c r="AW474" s="35" t="s">
        <v>1879</v>
      </c>
      <c r="AX474" s="91"/>
    </row>
    <row r="475">
      <c r="A475" s="35">
        <v>473.0</v>
      </c>
      <c r="B475" s="66" t="s">
        <v>1883</v>
      </c>
      <c r="C475" s="81" t="str">
        <f t="shared" si="11"/>
        <v>View</v>
      </c>
      <c r="D475" s="35" t="s">
        <v>1884</v>
      </c>
      <c r="E475" s="70">
        <v>0.7451</v>
      </c>
      <c r="F475" s="84" t="str">
        <f t="shared" si="12"/>
        <v>Emerging Markets Bond</v>
      </c>
      <c r="G475" s="72">
        <v>0.004</v>
      </c>
      <c r="H475" s="73">
        <v>0.0602</v>
      </c>
      <c r="I475" s="73">
        <v>0.0431</v>
      </c>
      <c r="J475" s="73">
        <v>0.0962</v>
      </c>
      <c r="K475" s="73">
        <v>0.3587</v>
      </c>
      <c r="L475" s="73">
        <v>0.2631</v>
      </c>
      <c r="M475" s="73">
        <v>0.1789</v>
      </c>
      <c r="N475" s="74">
        <v>0.0424</v>
      </c>
      <c r="O475" s="73">
        <v>0.2631</v>
      </c>
      <c r="P475" s="74">
        <v>0.66</v>
      </c>
      <c r="Q475" s="75">
        <v>-14.540451</v>
      </c>
      <c r="R475" s="77">
        <v>509.0</v>
      </c>
      <c r="S475" s="75">
        <v>409.292711</v>
      </c>
      <c r="T475" s="72">
        <v>0.0705</v>
      </c>
      <c r="U475" s="72">
        <v>0.0657</v>
      </c>
      <c r="V475" s="35" t="s">
        <v>107</v>
      </c>
      <c r="W475" s="35">
        <v>43.0</v>
      </c>
      <c r="X475" s="35">
        <v>18.0</v>
      </c>
      <c r="Y475" s="72">
        <v>0.0044</v>
      </c>
      <c r="Z475" s="35">
        <v>0.95</v>
      </c>
      <c r="AA475" s="35" t="s">
        <v>1227</v>
      </c>
      <c r="AB475" s="35" t="s">
        <v>1885</v>
      </c>
      <c r="AC475" s="35" t="s">
        <v>94</v>
      </c>
      <c r="AD475" s="78">
        <v>41037.0</v>
      </c>
      <c r="AE475" s="35">
        <v>12.76</v>
      </c>
      <c r="AF475" s="35">
        <v>12.76</v>
      </c>
      <c r="AG475" s="78">
        <v>45870.0</v>
      </c>
      <c r="AH475" s="35">
        <v>0.1158</v>
      </c>
      <c r="AI475" s="35" t="s">
        <v>176</v>
      </c>
      <c r="AJ475" s="35" t="s">
        <v>92</v>
      </c>
      <c r="AK475" s="35" t="s">
        <v>1876</v>
      </c>
      <c r="AL475" s="35">
        <v>5160.0</v>
      </c>
      <c r="AM475" s="35" t="s">
        <v>94</v>
      </c>
      <c r="AN475" s="35" t="s">
        <v>94</v>
      </c>
      <c r="AO475" s="35">
        <v>3.46352</v>
      </c>
      <c r="AP475" s="35">
        <v>15.0</v>
      </c>
      <c r="AQ475" s="35">
        <v>0.0788264</v>
      </c>
      <c r="AR475" s="35">
        <v>0.0704</v>
      </c>
      <c r="AS475" s="35" t="s">
        <v>94</v>
      </c>
      <c r="AT475" s="89" t="s">
        <v>1886</v>
      </c>
      <c r="AU475" s="35" t="s">
        <v>1878</v>
      </c>
      <c r="AV475" s="35" t="s">
        <v>1641</v>
      </c>
      <c r="AW475" s="35" t="s">
        <v>1879</v>
      </c>
      <c r="AX475" s="91"/>
    </row>
    <row r="476">
      <c r="A476" s="35">
        <v>474.0</v>
      </c>
      <c r="B476" s="66" t="s">
        <v>1887</v>
      </c>
      <c r="C476" s="81" t="str">
        <f t="shared" si="11"/>
        <v>View</v>
      </c>
      <c r="D476" s="35" t="s">
        <v>1888</v>
      </c>
      <c r="E476" s="70">
        <v>0.7384</v>
      </c>
      <c r="F476" s="84" t="str">
        <f t="shared" si="12"/>
        <v>Emerging Markets Bond</v>
      </c>
      <c r="G476" s="72">
        <v>0.0086</v>
      </c>
      <c r="H476" s="73">
        <v>0.0866</v>
      </c>
      <c r="I476" s="73">
        <v>0.0652</v>
      </c>
      <c r="J476" s="73">
        <v>0.1219</v>
      </c>
      <c r="K476" s="73">
        <v>0.3431</v>
      </c>
      <c r="L476" s="73">
        <v>0.2127</v>
      </c>
      <c r="M476" s="73">
        <v>0.2077</v>
      </c>
      <c r="N476" s="74">
        <v>0.1076</v>
      </c>
      <c r="O476" s="73">
        <v>0.2127</v>
      </c>
      <c r="P476" s="74">
        <v>0.96</v>
      </c>
      <c r="Q476" s="75">
        <v>-58.492158</v>
      </c>
      <c r="R476" s="77">
        <v>285.0</v>
      </c>
      <c r="S476" s="75">
        <v>661.03351</v>
      </c>
      <c r="T476" s="72">
        <v>0.0696</v>
      </c>
      <c r="U476" s="72">
        <v>0.0602</v>
      </c>
      <c r="V476" s="35" t="s">
        <v>107</v>
      </c>
      <c r="W476" s="35">
        <v>9.0</v>
      </c>
      <c r="X476" s="35">
        <v>16.0</v>
      </c>
      <c r="Y476" s="72">
        <v>0.0031</v>
      </c>
      <c r="Z476" s="35">
        <v>0.9</v>
      </c>
      <c r="AA476" s="35" t="s">
        <v>1227</v>
      </c>
      <c r="AB476" s="35"/>
      <c r="AC476" s="35" t="s">
        <v>94</v>
      </c>
      <c r="AD476" s="78">
        <v>42562.0</v>
      </c>
      <c r="AE476" s="35">
        <v>8.98</v>
      </c>
      <c r="AF476" s="35">
        <v>8.98</v>
      </c>
      <c r="AG476" s="78">
        <v>45866.0</v>
      </c>
      <c r="AH476" s="35">
        <v>0.0365</v>
      </c>
      <c r="AI476" s="35" t="s">
        <v>176</v>
      </c>
      <c r="AJ476" s="35"/>
      <c r="AK476" s="35" t="s">
        <v>1876</v>
      </c>
      <c r="AL476" s="35">
        <v>5160.0</v>
      </c>
      <c r="AM476" s="35" t="s">
        <v>94</v>
      </c>
      <c r="AN476" s="35" t="s">
        <v>94</v>
      </c>
      <c r="AO476" s="35">
        <v>5.61</v>
      </c>
      <c r="AP476" s="35">
        <v>14.0</v>
      </c>
      <c r="AQ476" s="35">
        <v>0.0944</v>
      </c>
      <c r="AR476" s="35">
        <v>0.0715</v>
      </c>
      <c r="AS476" s="35" t="s">
        <v>94</v>
      </c>
      <c r="AT476" s="89" t="s">
        <v>1889</v>
      </c>
      <c r="AU476" s="35" t="s">
        <v>1878</v>
      </c>
      <c r="AV476" s="35" t="s">
        <v>1641</v>
      </c>
      <c r="AW476" s="35" t="s">
        <v>1879</v>
      </c>
      <c r="AX476" s="91"/>
    </row>
    <row r="477">
      <c r="A477" s="35">
        <v>475.0</v>
      </c>
      <c r="B477" s="66" t="s">
        <v>1890</v>
      </c>
      <c r="C477" s="81" t="str">
        <f t="shared" si="11"/>
        <v>View</v>
      </c>
      <c r="D477" s="35" t="s">
        <v>1891</v>
      </c>
      <c r="E477" s="70">
        <v>0.7095</v>
      </c>
      <c r="F477" s="84" t="str">
        <f t="shared" si="12"/>
        <v>Emerging Markets Bond</v>
      </c>
      <c r="G477" s="72">
        <v>0.005</v>
      </c>
      <c r="H477" s="73">
        <v>0.0672</v>
      </c>
      <c r="I477" s="73">
        <v>0.0484</v>
      </c>
      <c r="J477" s="73">
        <v>0.1139</v>
      </c>
      <c r="K477" s="73">
        <v>0.3713</v>
      </c>
      <c r="L477" s="73">
        <v>0.2584</v>
      </c>
      <c r="M477" s="73">
        <v>0.2282</v>
      </c>
      <c r="N477" s="74">
        <v>0.1348</v>
      </c>
      <c r="O477" s="73">
        <v>0.2584</v>
      </c>
      <c r="P477" s="74">
        <v>0.89</v>
      </c>
      <c r="Q477" s="75">
        <v>-18.668727</v>
      </c>
      <c r="R477" s="77">
        <v>669.0</v>
      </c>
      <c r="S477" s="75">
        <v>457.957298</v>
      </c>
      <c r="T477" s="72">
        <v>0.0701</v>
      </c>
      <c r="U477" s="72">
        <v>0.0706</v>
      </c>
      <c r="V477" s="35" t="s">
        <v>107</v>
      </c>
      <c r="W477" s="35">
        <v>16.0</v>
      </c>
      <c r="X477" s="35">
        <v>11.0</v>
      </c>
      <c r="Y477" s="72">
        <v>0.0056</v>
      </c>
      <c r="Z477" s="35">
        <v>1.14</v>
      </c>
      <c r="AA477" s="35" t="s">
        <v>1227</v>
      </c>
      <c r="AB477" s="35" t="s">
        <v>1892</v>
      </c>
      <c r="AC477" s="35" t="s">
        <v>94</v>
      </c>
      <c r="AD477" s="78">
        <v>41002.0</v>
      </c>
      <c r="AE477" s="35">
        <v>13.25</v>
      </c>
      <c r="AF477" s="35">
        <v>4.34</v>
      </c>
      <c r="AG477" s="78">
        <v>45870.0</v>
      </c>
      <c r="AH477" s="35">
        <v>0.2108</v>
      </c>
      <c r="AI477" s="35" t="s">
        <v>176</v>
      </c>
      <c r="AJ477" s="35" t="s">
        <v>134</v>
      </c>
      <c r="AK477" s="35" t="s">
        <v>1876</v>
      </c>
      <c r="AL477" s="35">
        <v>5160.0</v>
      </c>
      <c r="AM477" s="35" t="s">
        <v>94</v>
      </c>
      <c r="AN477" s="35" t="s">
        <v>94</v>
      </c>
      <c r="AO477" s="35">
        <v>4.92436</v>
      </c>
      <c r="AP477" s="35">
        <v>15.0</v>
      </c>
      <c r="AQ477" s="35">
        <v>0.0775</v>
      </c>
      <c r="AR477" s="35">
        <v>0.0692</v>
      </c>
      <c r="AS477" s="35" t="s">
        <v>94</v>
      </c>
      <c r="AT477" s="89" t="s">
        <v>1893</v>
      </c>
      <c r="AU477" s="35" t="s">
        <v>1878</v>
      </c>
      <c r="AV477" s="35" t="s">
        <v>1641</v>
      </c>
      <c r="AW477" s="35" t="s">
        <v>1879</v>
      </c>
      <c r="AX477" s="91"/>
    </row>
    <row r="478">
      <c r="A478" s="35">
        <v>476.0</v>
      </c>
      <c r="B478" s="66" t="s">
        <v>1894</v>
      </c>
      <c r="C478" s="81" t="str">
        <f t="shared" si="11"/>
        <v>View</v>
      </c>
      <c r="D478" s="35" t="s">
        <v>1895</v>
      </c>
      <c r="E478" s="70">
        <v>0.3076</v>
      </c>
      <c r="F478" s="84" t="str">
        <f t="shared" si="12"/>
        <v>Emerging Markets Bond</v>
      </c>
      <c r="G478" s="72">
        <v>0.005</v>
      </c>
      <c r="H478" s="73">
        <v>0.0801</v>
      </c>
      <c r="I478" s="73">
        <v>0.0587</v>
      </c>
      <c r="J478" s="73">
        <v>0.0762</v>
      </c>
      <c r="K478" s="73">
        <v>0.2939</v>
      </c>
      <c r="L478" s="73">
        <v>0.3776</v>
      </c>
      <c r="M478" s="73">
        <v>0.001</v>
      </c>
      <c r="N478" s="74">
        <v>-0.2076</v>
      </c>
      <c r="O478" s="73">
        <v>0.3776</v>
      </c>
      <c r="P478" s="74">
        <v>-0.01</v>
      </c>
      <c r="Q478" s="75">
        <v>-186.618663</v>
      </c>
      <c r="R478" s="77">
        <v>99.0</v>
      </c>
      <c r="S478" s="75">
        <v>1166.474189</v>
      </c>
      <c r="T478" s="72">
        <v>0.0669</v>
      </c>
      <c r="U478" s="72">
        <v>0.0637</v>
      </c>
      <c r="V478" s="35" t="s">
        <v>107</v>
      </c>
      <c r="W478" s="35">
        <v>83.0</v>
      </c>
      <c r="X478" s="35">
        <v>36.0</v>
      </c>
      <c r="Y478" s="72">
        <v>0.0084</v>
      </c>
      <c r="Z478" s="35">
        <v>1.91</v>
      </c>
      <c r="AA478" s="35" t="s">
        <v>1227</v>
      </c>
      <c r="AB478" s="35" t="s">
        <v>1896</v>
      </c>
      <c r="AC478" s="35" t="s">
        <v>94</v>
      </c>
      <c r="AD478" s="78">
        <v>39366.0</v>
      </c>
      <c r="AE478" s="35">
        <v>17.73</v>
      </c>
      <c r="AF478" s="35">
        <v>5.34</v>
      </c>
      <c r="AG478" s="78">
        <v>45859.0</v>
      </c>
      <c r="AH478" s="35">
        <v>0.1076</v>
      </c>
      <c r="AI478" s="35" t="s">
        <v>176</v>
      </c>
      <c r="AJ478" s="35" t="s">
        <v>92</v>
      </c>
      <c r="AK478" s="35" t="s">
        <v>1876</v>
      </c>
      <c r="AL478" s="35">
        <v>5160.0</v>
      </c>
      <c r="AM478" s="35" t="s">
        <v>94</v>
      </c>
      <c r="AN478" s="35" t="s">
        <v>94</v>
      </c>
      <c r="AO478" s="35">
        <v>10.31554</v>
      </c>
      <c r="AP478" s="35">
        <v>13.0</v>
      </c>
      <c r="AQ478" s="35">
        <v>0.0713645</v>
      </c>
      <c r="AR478" s="35">
        <v>0.07</v>
      </c>
      <c r="AS478" s="35" t="s">
        <v>94</v>
      </c>
      <c r="AT478" s="89" t="s">
        <v>1897</v>
      </c>
      <c r="AU478" s="35" t="s">
        <v>1878</v>
      </c>
      <c r="AV478" s="35" t="s">
        <v>1641</v>
      </c>
      <c r="AW478" s="35" t="s">
        <v>1879</v>
      </c>
      <c r="AX478" s="91"/>
    </row>
    <row r="479">
      <c r="A479" s="35">
        <v>477.0</v>
      </c>
      <c r="B479" s="66" t="s">
        <v>1876</v>
      </c>
      <c r="C479" s="81" t="str">
        <f t="shared" si="11"/>
        <v>View</v>
      </c>
      <c r="D479" s="35" t="s">
        <v>1898</v>
      </c>
      <c r="E479" s="70">
        <v>0.25</v>
      </c>
      <c r="F479" s="84" t="str">
        <f t="shared" si="12"/>
        <v>Emerging Markets Bond</v>
      </c>
      <c r="G479" s="72">
        <v>0.0039</v>
      </c>
      <c r="H479" s="73">
        <v>0.0741</v>
      </c>
      <c r="I479" s="73">
        <v>0.0562</v>
      </c>
      <c r="J479" s="73">
        <v>0.0891</v>
      </c>
      <c r="K479" s="73">
        <v>0.2296</v>
      </c>
      <c r="L479" s="73">
        <v>0.2875</v>
      </c>
      <c r="M479" s="73">
        <v>0.0423</v>
      </c>
      <c r="N479" s="74">
        <v>-0.2109</v>
      </c>
      <c r="O479" s="73">
        <v>0.2875</v>
      </c>
      <c r="P479" s="74">
        <v>0.14</v>
      </c>
      <c r="Q479" s="75">
        <v>-1184.988598</v>
      </c>
      <c r="R479" s="77">
        <v>660.0</v>
      </c>
      <c r="S479" s="75">
        <v>13259.51005</v>
      </c>
      <c r="T479" s="72">
        <v>0.0599</v>
      </c>
      <c r="U479" s="72">
        <v>0.052</v>
      </c>
      <c r="V479" s="35" t="s">
        <v>145</v>
      </c>
      <c r="W479" s="35">
        <v>55.0</v>
      </c>
      <c r="X479" s="35">
        <v>71.0</v>
      </c>
      <c r="Y479" s="72">
        <v>0.0061</v>
      </c>
      <c r="Z479" s="35">
        <v>1.39</v>
      </c>
      <c r="AA479" s="35" t="s">
        <v>1227</v>
      </c>
      <c r="AB479" s="35" t="s">
        <v>1875</v>
      </c>
      <c r="AC479" s="35" t="s">
        <v>94</v>
      </c>
      <c r="AD479" s="78">
        <v>39433.0</v>
      </c>
      <c r="AE479" s="35">
        <v>14.01</v>
      </c>
      <c r="AF479" s="35">
        <v>4.34</v>
      </c>
      <c r="AG479" s="78">
        <v>45870.0</v>
      </c>
      <c r="AH479" s="35">
        <v>0.411</v>
      </c>
      <c r="AI479" s="35" t="s">
        <v>176</v>
      </c>
      <c r="AJ479" s="35" t="s">
        <v>365</v>
      </c>
      <c r="AK479" s="35" t="s">
        <v>1876</v>
      </c>
      <c r="AL479" s="35">
        <v>5160.0</v>
      </c>
      <c r="AM479" s="35" t="s">
        <v>94</v>
      </c>
      <c r="AN479" s="35" t="s">
        <v>94</v>
      </c>
      <c r="AO479" s="35">
        <v>6.78515</v>
      </c>
      <c r="AP479" s="35">
        <v>14.0</v>
      </c>
      <c r="AQ479" s="35">
        <v>0.0656</v>
      </c>
      <c r="AR479" s="35">
        <v>0.0577</v>
      </c>
      <c r="AS479" s="35" t="s">
        <v>94</v>
      </c>
      <c r="AT479" s="89" t="s">
        <v>1899</v>
      </c>
      <c r="AU479" s="35" t="s">
        <v>1878</v>
      </c>
      <c r="AV479" s="35" t="s">
        <v>1641</v>
      </c>
      <c r="AW479" s="35" t="s">
        <v>1879</v>
      </c>
      <c r="AX479" s="91"/>
    </row>
    <row r="480">
      <c r="A480" s="35">
        <v>478.0</v>
      </c>
      <c r="B480" s="66" t="s">
        <v>1900</v>
      </c>
      <c r="C480" s="81" t="str">
        <f t="shared" si="11"/>
        <v>View</v>
      </c>
      <c r="D480" s="35" t="s">
        <v>1901</v>
      </c>
      <c r="E480" s="70">
        <v>0.6332</v>
      </c>
      <c r="F480" s="84" t="str">
        <f t="shared" si="12"/>
        <v>Emerging-Markets Local-Currency Bond</v>
      </c>
      <c r="G480" s="72">
        <v>0.0202</v>
      </c>
      <c r="H480" s="73">
        <v>0.1334</v>
      </c>
      <c r="I480" s="73">
        <v>0.1044</v>
      </c>
      <c r="J480" s="73">
        <v>0.1324</v>
      </c>
      <c r="K480" s="73">
        <v>0.3633</v>
      </c>
      <c r="L480" s="73">
        <v>0.2337</v>
      </c>
      <c r="M480" s="73">
        <v>0.2221</v>
      </c>
      <c r="N480" s="74">
        <v>0.1049</v>
      </c>
      <c r="O480" s="73">
        <v>0.2337</v>
      </c>
      <c r="P480" s="74">
        <v>0.92</v>
      </c>
      <c r="Q480" s="75">
        <v>607.04567</v>
      </c>
      <c r="R480" s="77">
        <v>1957.0</v>
      </c>
      <c r="S480" s="75">
        <v>2063.330236</v>
      </c>
      <c r="T480" s="72">
        <v>0.07</v>
      </c>
      <c r="U480" s="72">
        <v>0.0697</v>
      </c>
      <c r="V480" s="35" t="s">
        <v>107</v>
      </c>
      <c r="W480" s="35">
        <v>1.0</v>
      </c>
      <c r="X480" s="35">
        <v>1.0</v>
      </c>
      <c r="Y480" s="72">
        <v>0.0046</v>
      </c>
      <c r="Z480" s="35">
        <v>1.18</v>
      </c>
      <c r="AA480" s="35" t="s">
        <v>1227</v>
      </c>
      <c r="AB480" s="35" t="s">
        <v>1755</v>
      </c>
      <c r="AC480" s="35" t="s">
        <v>94</v>
      </c>
      <c r="AD480" s="78">
        <v>39080.0</v>
      </c>
      <c r="AE480" s="35">
        <v>8.75</v>
      </c>
      <c r="AF480" s="35">
        <v>5.33</v>
      </c>
      <c r="AG480" s="78">
        <v>45869.0</v>
      </c>
      <c r="AH480" s="35">
        <v>0.0357</v>
      </c>
      <c r="AI480" s="35" t="s">
        <v>1228</v>
      </c>
      <c r="AJ480" s="35"/>
      <c r="AK480" s="35" t="s">
        <v>1902</v>
      </c>
      <c r="AL480" s="35">
        <v>5170.0</v>
      </c>
      <c r="AM480" s="35" t="s">
        <v>94</v>
      </c>
      <c r="AN480" s="35" t="s">
        <v>94</v>
      </c>
      <c r="AO480" s="35">
        <v>6.05724</v>
      </c>
      <c r="AP480" s="35">
        <v>11.0</v>
      </c>
      <c r="AQ480" s="35">
        <v>0.1044577</v>
      </c>
      <c r="AR480" s="35">
        <v>0.0789</v>
      </c>
      <c r="AS480" s="35" t="s">
        <v>94</v>
      </c>
      <c r="AT480" s="89" t="s">
        <v>1903</v>
      </c>
      <c r="AU480" s="35" t="s">
        <v>1904</v>
      </c>
      <c r="AV480" s="35" t="s">
        <v>1641</v>
      </c>
      <c r="AW480" s="35" t="s">
        <v>1905</v>
      </c>
      <c r="AX480" s="91"/>
    </row>
    <row r="481">
      <c r="A481" s="35">
        <v>479.0</v>
      </c>
      <c r="B481" s="66" t="s">
        <v>1906</v>
      </c>
      <c r="C481" s="81" t="str">
        <f t="shared" si="11"/>
        <v>View</v>
      </c>
      <c r="D481" s="35" t="s">
        <v>1907</v>
      </c>
      <c r="E481" s="70">
        <v>0.6027</v>
      </c>
      <c r="F481" s="84" t="str">
        <f t="shared" si="12"/>
        <v>Emerging-Markets Local-Currency Bond</v>
      </c>
      <c r="G481" s="72">
        <v>0.0085</v>
      </c>
      <c r="H481" s="73">
        <v>0.1108</v>
      </c>
      <c r="I481" s="73">
        <v>0.0904</v>
      </c>
      <c r="J481" s="73">
        <v>0.1164</v>
      </c>
      <c r="K481" s="73">
        <v>0.2737</v>
      </c>
      <c r="L481" s="73">
        <v>0.1429</v>
      </c>
      <c r="M481" s="73">
        <v>0.2338</v>
      </c>
      <c r="N481" s="74">
        <v>0.1974</v>
      </c>
      <c r="O481" s="73">
        <v>0.1429</v>
      </c>
      <c r="P481" s="74">
        <v>1.6</v>
      </c>
      <c r="Q481" s="75">
        <v>144.707176</v>
      </c>
      <c r="R481" s="77">
        <v>1532.0</v>
      </c>
      <c r="S481" s="75">
        <v>731.179155</v>
      </c>
      <c r="T481" s="72">
        <v>0.07</v>
      </c>
      <c r="U481" s="72">
        <v>0.0693</v>
      </c>
      <c r="V481" s="35" t="s">
        <v>107</v>
      </c>
      <c r="W481" s="35">
        <v>12.0</v>
      </c>
      <c r="X481" s="35">
        <v>21.0</v>
      </c>
      <c r="Y481" s="72">
        <v>0.0034</v>
      </c>
      <c r="Z481" s="35">
        <v>0.65</v>
      </c>
      <c r="AA481" s="35" t="s">
        <v>1227</v>
      </c>
      <c r="AB481" s="35" t="s">
        <v>1908</v>
      </c>
      <c r="AC481" s="35" t="s">
        <v>94</v>
      </c>
      <c r="AD481" s="78">
        <v>38503.0</v>
      </c>
      <c r="AE481" s="35">
        <v>8.75</v>
      </c>
      <c r="AF481" s="35">
        <v>4.67</v>
      </c>
      <c r="AG481" s="78">
        <v>45869.0</v>
      </c>
      <c r="AH481" s="35">
        <v>0.0478</v>
      </c>
      <c r="AI481" s="35" t="s">
        <v>1228</v>
      </c>
      <c r="AJ481" s="35"/>
      <c r="AK481" s="35" t="s">
        <v>1902</v>
      </c>
      <c r="AL481" s="35">
        <v>5170.0</v>
      </c>
      <c r="AM481" s="35" t="s">
        <v>94</v>
      </c>
      <c r="AN481" s="35" t="s">
        <v>94</v>
      </c>
      <c r="AO481" s="35">
        <v>0.81406</v>
      </c>
      <c r="AP481" s="35">
        <v>11.0</v>
      </c>
      <c r="AQ481" s="35">
        <v>0.1111404</v>
      </c>
      <c r="AR481" s="35">
        <v>0.0684</v>
      </c>
      <c r="AS481" s="35" t="s">
        <v>94</v>
      </c>
      <c r="AT481" s="89" t="s">
        <v>1909</v>
      </c>
      <c r="AU481" s="35" t="s">
        <v>1904</v>
      </c>
      <c r="AV481" s="35" t="s">
        <v>1641</v>
      </c>
      <c r="AW481" s="35" t="s">
        <v>1905</v>
      </c>
      <c r="AX481" s="91"/>
    </row>
    <row r="482">
      <c r="A482" s="35">
        <v>480.0</v>
      </c>
      <c r="B482" s="66" t="s">
        <v>1910</v>
      </c>
      <c r="C482" s="81" t="str">
        <f t="shared" si="11"/>
        <v>View</v>
      </c>
      <c r="D482" s="35" t="s">
        <v>1911</v>
      </c>
      <c r="E482" s="70">
        <v>0.5964</v>
      </c>
      <c r="F482" s="84" t="str">
        <f t="shared" si="12"/>
        <v>Emerging-Markets Local-Currency Bond</v>
      </c>
      <c r="G482" s="72">
        <v>0.0101</v>
      </c>
      <c r="H482" s="73">
        <v>0.1417</v>
      </c>
      <c r="I482" s="73">
        <v>0.1065</v>
      </c>
      <c r="J482" s="73">
        <v>0.1263</v>
      </c>
      <c r="K482" s="73">
        <v>0.3557</v>
      </c>
      <c r="L482" s="73">
        <v>0.2803</v>
      </c>
      <c r="M482" s="73">
        <v>0.1339</v>
      </c>
      <c r="N482" s="74">
        <v>-0.0418</v>
      </c>
      <c r="O482" s="73">
        <v>0.2803</v>
      </c>
      <c r="P482" s="74">
        <v>0.45</v>
      </c>
      <c r="Q482" s="75">
        <v>170.96951</v>
      </c>
      <c r="R482" s="77">
        <v>236.0</v>
      </c>
      <c r="S482" s="75">
        <v>1049.733772</v>
      </c>
      <c r="T482" s="72">
        <v>0.07</v>
      </c>
      <c r="U482" s="72">
        <v>0.0972</v>
      </c>
      <c r="V482" s="35" t="s">
        <v>107</v>
      </c>
      <c r="W482" s="35">
        <v>6.0</v>
      </c>
      <c r="X482" s="35">
        <v>4.0</v>
      </c>
      <c r="Y482" s="72">
        <v>0.0047</v>
      </c>
      <c r="Z482" s="35">
        <v>1.23</v>
      </c>
      <c r="AA482" s="35" t="s">
        <v>1227</v>
      </c>
      <c r="AB482" s="35" t="s">
        <v>1912</v>
      </c>
      <c r="AC482" s="35" t="s">
        <v>94</v>
      </c>
      <c r="AD482" s="78">
        <v>40147.0</v>
      </c>
      <c r="AE482" s="35">
        <v>4.01</v>
      </c>
      <c r="AF482" s="35">
        <v>0.5</v>
      </c>
      <c r="AG482" s="78">
        <v>45868.0</v>
      </c>
      <c r="AH482" s="35">
        <v>0.0272</v>
      </c>
      <c r="AI482" s="35" t="s">
        <v>176</v>
      </c>
      <c r="AJ482" s="35"/>
      <c r="AK482" s="35" t="s">
        <v>1902</v>
      </c>
      <c r="AL482" s="35">
        <v>5170.0</v>
      </c>
      <c r="AM482" s="35" t="s">
        <v>94</v>
      </c>
      <c r="AN482" s="35" t="s">
        <v>94</v>
      </c>
      <c r="AO482" s="35" t="s">
        <v>94</v>
      </c>
      <c r="AP482" s="35">
        <v>13.0</v>
      </c>
      <c r="AQ482" s="35" t="s">
        <v>94</v>
      </c>
      <c r="AR482" s="35">
        <v>0.0732</v>
      </c>
      <c r="AS482" s="35" t="s">
        <v>94</v>
      </c>
      <c r="AT482" s="89" t="s">
        <v>1913</v>
      </c>
      <c r="AU482" s="35" t="s">
        <v>1904</v>
      </c>
      <c r="AV482" s="35" t="s">
        <v>1641</v>
      </c>
      <c r="AW482" s="35" t="s">
        <v>1905</v>
      </c>
      <c r="AX482" s="91"/>
    </row>
    <row r="483">
      <c r="A483" s="35">
        <v>481.0</v>
      </c>
      <c r="B483" s="66" t="s">
        <v>1914</v>
      </c>
      <c r="C483" s="81" t="str">
        <f t="shared" si="11"/>
        <v>View</v>
      </c>
      <c r="D483" s="35" t="s">
        <v>1915</v>
      </c>
      <c r="E483" s="70">
        <v>0.36</v>
      </c>
      <c r="F483" s="84" t="str">
        <f t="shared" si="12"/>
        <v>Emerging-Markets Local-Currency Bond</v>
      </c>
      <c r="G483" s="72">
        <v>0.0085</v>
      </c>
      <c r="H483" s="73">
        <v>0.1333</v>
      </c>
      <c r="I483" s="73">
        <v>0.1018</v>
      </c>
      <c r="J483" s="73">
        <v>0.0981</v>
      </c>
      <c r="K483" s="73">
        <v>0.2779</v>
      </c>
      <c r="L483" s="73">
        <v>0.3044</v>
      </c>
      <c r="M483" s="73">
        <v>0.0625</v>
      </c>
      <c r="N483" s="74">
        <v>-0.1546</v>
      </c>
      <c r="O483" s="73">
        <v>0.3044</v>
      </c>
      <c r="P483" s="74">
        <v>0.19</v>
      </c>
      <c r="Q483" s="75">
        <v>57.355168</v>
      </c>
      <c r="R483" s="77">
        <v>98.0</v>
      </c>
      <c r="S483" s="75">
        <v>214.992042</v>
      </c>
      <c r="T483" s="72">
        <v>0.0631</v>
      </c>
      <c r="U483" s="72">
        <v>0.0577</v>
      </c>
      <c r="V483" s="35" t="s">
        <v>107</v>
      </c>
      <c r="W483" s="35">
        <v>54.0</v>
      </c>
      <c r="X483" s="35">
        <v>30.0</v>
      </c>
      <c r="Y483" s="72">
        <v>0.0066</v>
      </c>
      <c r="Z483" s="35">
        <v>1.31</v>
      </c>
      <c r="AA483" s="35" t="s">
        <v>1227</v>
      </c>
      <c r="AB483" s="35" t="s">
        <v>1912</v>
      </c>
      <c r="AC483" s="35" t="s">
        <v>94</v>
      </c>
      <c r="AD483" s="78">
        <v>41947.0</v>
      </c>
      <c r="AE483" s="35">
        <v>10.66</v>
      </c>
      <c r="AF483" s="35">
        <v>6.34</v>
      </c>
      <c r="AG483" s="78">
        <v>45860.0</v>
      </c>
      <c r="AH483" s="35">
        <v>0.1425</v>
      </c>
      <c r="AI483" s="35" t="s">
        <v>176</v>
      </c>
      <c r="AJ483" s="35" t="s">
        <v>365</v>
      </c>
      <c r="AK483" s="35" t="s">
        <v>1902</v>
      </c>
      <c r="AL483" s="35">
        <v>5170.0</v>
      </c>
      <c r="AM483" s="35" t="s">
        <v>94</v>
      </c>
      <c r="AN483" s="35" t="s">
        <v>94</v>
      </c>
      <c r="AO483" s="35">
        <v>5.23</v>
      </c>
      <c r="AP483" s="35">
        <v>11.0</v>
      </c>
      <c r="AQ483" s="35" t="s">
        <v>94</v>
      </c>
      <c r="AR483" s="35">
        <v>0.0746</v>
      </c>
      <c r="AS483" s="35" t="s">
        <v>94</v>
      </c>
      <c r="AT483" s="89" t="s">
        <v>1916</v>
      </c>
      <c r="AU483" s="35" t="s">
        <v>1904</v>
      </c>
      <c r="AV483" s="35" t="s">
        <v>1641</v>
      </c>
      <c r="AW483" s="35" t="s">
        <v>1905</v>
      </c>
      <c r="AX483" s="91"/>
    </row>
    <row r="484">
      <c r="A484" s="35">
        <v>482.0</v>
      </c>
      <c r="B484" s="66" t="s">
        <v>1917</v>
      </c>
      <c r="C484" s="81" t="str">
        <f t="shared" si="11"/>
        <v>View</v>
      </c>
      <c r="D484" s="35" t="s">
        <v>1918</v>
      </c>
      <c r="E484" s="70">
        <v>0.2567</v>
      </c>
      <c r="F484" s="84" t="str">
        <f t="shared" si="12"/>
        <v>Emerging-Markets Local-Currency Bond</v>
      </c>
      <c r="G484" s="72">
        <v>0.003</v>
      </c>
      <c r="H484" s="73">
        <v>0.1198</v>
      </c>
      <c r="I484" s="73">
        <v>0.0984</v>
      </c>
      <c r="J484" s="73">
        <v>0.1057</v>
      </c>
      <c r="K484" s="73">
        <v>0.2318</v>
      </c>
      <c r="L484" s="73">
        <v>0.2638</v>
      </c>
      <c r="M484" s="73">
        <v>0.0537</v>
      </c>
      <c r="N484" s="74">
        <v>-0.2063</v>
      </c>
      <c r="O484" s="73">
        <v>0.2786</v>
      </c>
      <c r="P484" s="74">
        <v>0.16</v>
      </c>
      <c r="Q484" s="75">
        <v>740.675142</v>
      </c>
      <c r="R484" s="77">
        <v>495.0</v>
      </c>
      <c r="S484" s="75">
        <v>3596.653988</v>
      </c>
      <c r="T484" s="72">
        <v>0.06</v>
      </c>
      <c r="U484" s="72">
        <v>0.0607</v>
      </c>
      <c r="V484" s="35" t="s">
        <v>107</v>
      </c>
      <c r="W484" s="35">
        <v>63.0</v>
      </c>
      <c r="X484" s="35">
        <v>70.0</v>
      </c>
      <c r="Y484" s="72">
        <v>0.0054</v>
      </c>
      <c r="Z484" s="35">
        <v>1.15</v>
      </c>
      <c r="AA484" s="35" t="s">
        <v>1227</v>
      </c>
      <c r="AB484" s="35" t="s">
        <v>1919</v>
      </c>
      <c r="AC484" s="35" t="s">
        <v>94</v>
      </c>
      <c r="AD484" s="78">
        <v>40381.0</v>
      </c>
      <c r="AE484" s="35">
        <v>12.84</v>
      </c>
      <c r="AF484" s="35">
        <v>12.84</v>
      </c>
      <c r="AG484" s="78">
        <v>45870.0</v>
      </c>
      <c r="AH484" s="35">
        <v>0.1336</v>
      </c>
      <c r="AI484" s="35" t="s">
        <v>176</v>
      </c>
      <c r="AJ484" s="35" t="s">
        <v>92</v>
      </c>
      <c r="AK484" s="35" t="s">
        <v>1902</v>
      </c>
      <c r="AL484" s="35">
        <v>5170.0</v>
      </c>
      <c r="AM484" s="35" t="s">
        <v>94</v>
      </c>
      <c r="AN484" s="35" t="s">
        <v>94</v>
      </c>
      <c r="AO484" s="35">
        <v>5.10846</v>
      </c>
      <c r="AP484" s="35">
        <v>13.0</v>
      </c>
      <c r="AQ484" s="35">
        <v>0.0691989</v>
      </c>
      <c r="AR484" s="35">
        <v>0.0602</v>
      </c>
      <c r="AS484" s="35" t="s">
        <v>94</v>
      </c>
      <c r="AT484" s="89" t="s">
        <v>1920</v>
      </c>
      <c r="AU484" s="35" t="s">
        <v>1904</v>
      </c>
      <c r="AV484" s="35" t="s">
        <v>1641</v>
      </c>
      <c r="AW484" s="35" t="s">
        <v>1905</v>
      </c>
      <c r="AX484" s="91"/>
    </row>
    <row r="485">
      <c r="A485" s="35">
        <v>483.0</v>
      </c>
      <c r="B485" s="66" t="s">
        <v>1921</v>
      </c>
      <c r="C485" s="81" t="str">
        <f t="shared" si="11"/>
        <v>View</v>
      </c>
      <c r="D485" s="35" t="s">
        <v>1922</v>
      </c>
      <c r="E485" s="70">
        <v>0.16</v>
      </c>
      <c r="F485" s="84" t="str">
        <f t="shared" si="12"/>
        <v>Emerging-Markets Local-Currency Bond</v>
      </c>
      <c r="G485" s="72">
        <v>0.003</v>
      </c>
      <c r="H485" s="73">
        <v>0.1142</v>
      </c>
      <c r="I485" s="73">
        <v>0.0977</v>
      </c>
      <c r="J485" s="73">
        <v>0.1059</v>
      </c>
      <c r="K485" s="73">
        <v>0.2001</v>
      </c>
      <c r="L485" s="73">
        <v>0.2671</v>
      </c>
      <c r="M485" s="73">
        <v>0.0095</v>
      </c>
      <c r="N485" s="74">
        <v>-0.3122</v>
      </c>
      <c r="O485" s="73">
        <v>0.2909</v>
      </c>
      <c r="P485" s="74">
        <v>0.0</v>
      </c>
      <c r="Q485" s="75">
        <v>26.54303</v>
      </c>
      <c r="R485" s="77">
        <v>445.0</v>
      </c>
      <c r="S485" s="75">
        <v>383.419836</v>
      </c>
      <c r="T485" s="72">
        <v>0.0612</v>
      </c>
      <c r="U485" s="72">
        <v>0.0</v>
      </c>
      <c r="V485" s="35" t="s">
        <v>107</v>
      </c>
      <c r="W485" s="35">
        <v>59.0</v>
      </c>
      <c r="X485" s="35">
        <v>87.0</v>
      </c>
      <c r="Y485" s="72">
        <v>0.0049</v>
      </c>
      <c r="Z485" s="35">
        <v>1.07</v>
      </c>
      <c r="AA485" s="35" t="s">
        <v>1227</v>
      </c>
      <c r="AB485" s="35" t="s">
        <v>1923</v>
      </c>
      <c r="AC485" s="35" t="s">
        <v>94</v>
      </c>
      <c r="AD485" s="78">
        <v>40834.0</v>
      </c>
      <c r="AE485" s="35">
        <v>13.71</v>
      </c>
      <c r="AF485" s="35">
        <v>4.34</v>
      </c>
      <c r="AG485" s="78">
        <v>45274.0</v>
      </c>
      <c r="AH485" s="35" t="s">
        <v>94</v>
      </c>
      <c r="AI485" s="35" t="s">
        <v>140</v>
      </c>
      <c r="AJ485" s="35" t="s">
        <v>92</v>
      </c>
      <c r="AK485" s="35" t="s">
        <v>1902</v>
      </c>
      <c r="AL485" s="35">
        <v>5170.0</v>
      </c>
      <c r="AM485" s="35" t="s">
        <v>94</v>
      </c>
      <c r="AN485" s="35" t="s">
        <v>94</v>
      </c>
      <c r="AO485" s="35">
        <v>5.28527</v>
      </c>
      <c r="AP485" s="35">
        <v>11.0</v>
      </c>
      <c r="AQ485" s="35">
        <v>0.0711</v>
      </c>
      <c r="AR485" s="35">
        <v>0.0673</v>
      </c>
      <c r="AS485" s="35" t="s">
        <v>94</v>
      </c>
      <c r="AT485" s="89" t="s">
        <v>1924</v>
      </c>
      <c r="AU485" s="35" t="s">
        <v>1904</v>
      </c>
      <c r="AV485" s="35" t="s">
        <v>1641</v>
      </c>
      <c r="AW485" s="35" t="s">
        <v>1905</v>
      </c>
      <c r="AX485" s="91"/>
    </row>
    <row r="486">
      <c r="A486" s="35">
        <v>484.0</v>
      </c>
      <c r="B486" s="66" t="s">
        <v>1902</v>
      </c>
      <c r="C486" s="81" t="str">
        <f t="shared" si="11"/>
        <v>View</v>
      </c>
      <c r="D486" s="35" t="s">
        <v>1925</v>
      </c>
      <c r="E486" s="70">
        <v>0.1555</v>
      </c>
      <c r="F486" s="84" t="str">
        <f t="shared" si="12"/>
        <v>Emerging-Markets Local-Currency Bond</v>
      </c>
      <c r="G486" s="72">
        <v>0.003</v>
      </c>
      <c r="H486" s="73">
        <v>0.1126</v>
      </c>
      <c r="I486" s="73">
        <v>0.0903</v>
      </c>
      <c r="J486" s="73">
        <v>0.1034</v>
      </c>
      <c r="K486" s="73">
        <v>0.2025</v>
      </c>
      <c r="L486" s="73">
        <v>0.2953</v>
      </c>
      <c r="M486" s="73">
        <v>3.0E-4</v>
      </c>
      <c r="N486" s="74">
        <v>-0.3084</v>
      </c>
      <c r="O486" s="73">
        <v>0.2953</v>
      </c>
      <c r="P486" s="74">
        <v>-0.03</v>
      </c>
      <c r="Q486" s="75">
        <v>34.244044</v>
      </c>
      <c r="R486" s="77">
        <v>628.0</v>
      </c>
      <c r="S486" s="75">
        <v>2021.828785</v>
      </c>
      <c r="T486" s="72">
        <v>0.0553</v>
      </c>
      <c r="U486" s="72">
        <v>0.0542</v>
      </c>
      <c r="V486" s="35" t="s">
        <v>145</v>
      </c>
      <c r="W486" s="35">
        <v>82.0</v>
      </c>
      <c r="X486" s="35">
        <v>91.0</v>
      </c>
      <c r="Y486" s="72">
        <v>0.0055</v>
      </c>
      <c r="Z486" s="35">
        <v>1.3</v>
      </c>
      <c r="AA486" s="35" t="s">
        <v>1227</v>
      </c>
      <c r="AB486" s="35" t="s">
        <v>1926</v>
      </c>
      <c r="AC486" s="35" t="s">
        <v>94</v>
      </c>
      <c r="AD486" s="78">
        <v>40597.0</v>
      </c>
      <c r="AE486" s="35">
        <v>6.19</v>
      </c>
      <c r="AF486" s="35">
        <v>3.17</v>
      </c>
      <c r="AG486" s="78">
        <v>45870.0</v>
      </c>
      <c r="AH486" s="35">
        <v>0.1004</v>
      </c>
      <c r="AI486" s="35" t="s">
        <v>176</v>
      </c>
      <c r="AJ486" s="35" t="s">
        <v>92</v>
      </c>
      <c r="AK486" s="35" t="s">
        <v>1902</v>
      </c>
      <c r="AL486" s="35">
        <v>5170.0</v>
      </c>
      <c r="AM486" s="35" t="s">
        <v>94</v>
      </c>
      <c r="AN486" s="35" t="s">
        <v>94</v>
      </c>
      <c r="AO486" s="35">
        <v>6.48</v>
      </c>
      <c r="AP486" s="35">
        <v>10.0</v>
      </c>
      <c r="AQ486" s="35">
        <v>0.063758</v>
      </c>
      <c r="AR486" s="35">
        <v>0.0558</v>
      </c>
      <c r="AS486" s="35" t="s">
        <v>94</v>
      </c>
      <c r="AT486" s="89" t="s">
        <v>1927</v>
      </c>
      <c r="AU486" s="35" t="s">
        <v>1904</v>
      </c>
      <c r="AV486" s="35" t="s">
        <v>1641</v>
      </c>
      <c r="AW486" s="35" t="s">
        <v>1905</v>
      </c>
      <c r="AX486" s="91"/>
    </row>
    <row r="487">
      <c r="A487" s="35">
        <v>485.0</v>
      </c>
      <c r="B487" s="66" t="s">
        <v>1928</v>
      </c>
      <c r="C487" s="81" t="str">
        <f t="shared" si="11"/>
        <v>View</v>
      </c>
      <c r="D487" s="35" t="s">
        <v>1929</v>
      </c>
      <c r="E487" s="70">
        <v>0.7208</v>
      </c>
      <c r="F487" s="84" t="str">
        <f t="shared" si="12"/>
        <v>Global Bond</v>
      </c>
      <c r="G487" s="72">
        <v>0.0051</v>
      </c>
      <c r="H487" s="73">
        <v>0.04</v>
      </c>
      <c r="I487" s="73">
        <v>0.0336</v>
      </c>
      <c r="J487" s="73">
        <v>0.0653</v>
      </c>
      <c r="K487" s="73">
        <v>0.1984</v>
      </c>
      <c r="L487" s="73">
        <v>0.0609</v>
      </c>
      <c r="M487" s="73">
        <v>0.2237</v>
      </c>
      <c r="N487" s="74">
        <v>0.4974</v>
      </c>
      <c r="O487" s="73">
        <v>0.0609</v>
      </c>
      <c r="P487" s="74">
        <v>3.65</v>
      </c>
      <c r="Q487" s="75">
        <v>12.651806</v>
      </c>
      <c r="R487" s="77">
        <v>584.0</v>
      </c>
      <c r="S487" s="75">
        <v>1254.769358</v>
      </c>
      <c r="T487" s="72">
        <v>0.0</v>
      </c>
      <c r="U487" s="72">
        <v>0.0407</v>
      </c>
      <c r="V487" s="35" t="s">
        <v>107</v>
      </c>
      <c r="W487" s="35">
        <v>29.0</v>
      </c>
      <c r="X487" s="35">
        <v>12.0</v>
      </c>
      <c r="Y487" s="72">
        <v>0.001</v>
      </c>
      <c r="Z487" s="35">
        <v>0.26</v>
      </c>
      <c r="AA487" s="35" t="s">
        <v>1227</v>
      </c>
      <c r="AB487" s="35" t="s">
        <v>1218</v>
      </c>
      <c r="AC487" s="35" t="s">
        <v>94</v>
      </c>
      <c r="AD487" s="78">
        <v>42551.0</v>
      </c>
      <c r="AE487" s="35">
        <v>9.01</v>
      </c>
      <c r="AF487" s="35">
        <v>0.17</v>
      </c>
      <c r="AG487" s="78">
        <v>45869.0</v>
      </c>
      <c r="AH487" s="35">
        <v>0.0078</v>
      </c>
      <c r="AI487" s="35" t="s">
        <v>176</v>
      </c>
      <c r="AJ487" s="35"/>
      <c r="AK487" s="35" t="s">
        <v>1930</v>
      </c>
      <c r="AL487" s="35">
        <v>5180.0</v>
      </c>
      <c r="AM487" s="35" t="s">
        <v>94</v>
      </c>
      <c r="AN487" s="35" t="s">
        <v>94</v>
      </c>
      <c r="AO487" s="35">
        <v>1.96</v>
      </c>
      <c r="AP487" s="35">
        <v>12.0</v>
      </c>
      <c r="AQ487" s="35">
        <v>0.0508</v>
      </c>
      <c r="AR487" s="35">
        <v>0.0482</v>
      </c>
      <c r="AS487" s="35" t="s">
        <v>94</v>
      </c>
      <c r="AT487" s="89" t="s">
        <v>1931</v>
      </c>
      <c r="AU487" s="35" t="s">
        <v>1932</v>
      </c>
      <c r="AV487" s="35" t="s">
        <v>1641</v>
      </c>
      <c r="AW487" s="35" t="s">
        <v>1933</v>
      </c>
      <c r="AX487" s="91"/>
    </row>
    <row r="488">
      <c r="A488" s="35">
        <v>486.0</v>
      </c>
      <c r="B488" s="66" t="s">
        <v>1934</v>
      </c>
      <c r="C488" s="81" t="str">
        <f t="shared" si="11"/>
        <v>View</v>
      </c>
      <c r="D488" s="35" t="s">
        <v>1935</v>
      </c>
      <c r="E488" s="70">
        <v>0.5986</v>
      </c>
      <c r="F488" s="84" t="str">
        <f t="shared" si="12"/>
        <v>Global Bond</v>
      </c>
      <c r="G488" s="72">
        <v>0.0103</v>
      </c>
      <c r="H488" s="73">
        <v>0.0459</v>
      </c>
      <c r="I488" s="73">
        <v>0.0369</v>
      </c>
      <c r="J488" s="73">
        <v>0.0734</v>
      </c>
      <c r="K488" s="73">
        <v>0.2181</v>
      </c>
      <c r="L488" s="73">
        <v>0.0718</v>
      </c>
      <c r="M488" s="73">
        <v>0.2883</v>
      </c>
      <c r="N488" s="74">
        <v>0.6872</v>
      </c>
      <c r="O488" s="73">
        <v>0.0718</v>
      </c>
      <c r="P488" s="74">
        <v>4.02</v>
      </c>
      <c r="Q488" s="75">
        <v>-61.642345</v>
      </c>
      <c r="R488" s="77">
        <v>514.0</v>
      </c>
      <c r="S488" s="75">
        <v>710.790802</v>
      </c>
      <c r="T488" s="72">
        <v>0.0</v>
      </c>
      <c r="U488" s="72">
        <v>0.0631</v>
      </c>
      <c r="V488" s="35" t="s">
        <v>107</v>
      </c>
      <c r="W488" s="35">
        <v>17.0</v>
      </c>
      <c r="X488" s="35">
        <v>8.0</v>
      </c>
      <c r="Y488" s="72">
        <v>0.0013</v>
      </c>
      <c r="Z488" s="35">
        <v>0.35</v>
      </c>
      <c r="AA488" s="35" t="s">
        <v>1227</v>
      </c>
      <c r="AB488" s="35" t="s">
        <v>1936</v>
      </c>
      <c r="AC488" s="35" t="s">
        <v>94</v>
      </c>
      <c r="AD488" s="78">
        <v>42814.0</v>
      </c>
      <c r="AE488" s="35">
        <v>8.29</v>
      </c>
      <c r="AF488" s="35">
        <v>0.0</v>
      </c>
      <c r="AG488" s="78">
        <v>45868.0</v>
      </c>
      <c r="AH488" s="35">
        <v>0.0529</v>
      </c>
      <c r="AI488" s="35" t="s">
        <v>176</v>
      </c>
      <c r="AJ488" s="35"/>
      <c r="AK488" s="35" t="s">
        <v>1930</v>
      </c>
      <c r="AL488" s="35">
        <v>5180.0</v>
      </c>
      <c r="AM488" s="35" t="s">
        <v>94</v>
      </c>
      <c r="AN488" s="35" t="s">
        <v>94</v>
      </c>
      <c r="AO488" s="35" t="s">
        <v>94</v>
      </c>
      <c r="AP488" s="35" t="s">
        <v>94</v>
      </c>
      <c r="AQ488" s="35" t="s">
        <v>94</v>
      </c>
      <c r="AR488" s="35">
        <v>0.0697</v>
      </c>
      <c r="AS488" s="35" t="s">
        <v>94</v>
      </c>
      <c r="AT488" s="89" t="s">
        <v>1937</v>
      </c>
      <c r="AU488" s="35" t="s">
        <v>1932</v>
      </c>
      <c r="AV488" s="35" t="s">
        <v>1641</v>
      </c>
      <c r="AW488" s="35" t="s">
        <v>1933</v>
      </c>
      <c r="AX488" s="91"/>
    </row>
    <row r="489">
      <c r="A489" s="35">
        <v>487.0</v>
      </c>
      <c r="B489" s="66" t="s">
        <v>1938</v>
      </c>
      <c r="C489" s="81" t="str">
        <f t="shared" si="11"/>
        <v>View</v>
      </c>
      <c r="D489" s="35" t="s">
        <v>1939</v>
      </c>
      <c r="E489" s="70">
        <v>0.3498</v>
      </c>
      <c r="F489" s="84" t="str">
        <f t="shared" si="12"/>
        <v>Global Bond</v>
      </c>
      <c r="G489" s="72">
        <v>0.0079</v>
      </c>
      <c r="H489" s="73">
        <v>0.0891</v>
      </c>
      <c r="I489" s="73">
        <v>0.0647</v>
      </c>
      <c r="J489" s="73">
        <v>0.1148</v>
      </c>
      <c r="K489" s="73">
        <v>0.2628</v>
      </c>
      <c r="L489" s="73">
        <v>0.3151</v>
      </c>
      <c r="M489" s="73">
        <v>0.0314</v>
      </c>
      <c r="N489" s="74">
        <v>-0.2474</v>
      </c>
      <c r="O489" s="73">
        <v>0.3151</v>
      </c>
      <c r="P489" s="74">
        <v>0.06</v>
      </c>
      <c r="Q489" s="75">
        <v>47.963059</v>
      </c>
      <c r="R489" s="77">
        <v>457.0</v>
      </c>
      <c r="S489" s="75">
        <v>1160.583098</v>
      </c>
      <c r="T489" s="72">
        <v>0.0483</v>
      </c>
      <c r="U489" s="72">
        <v>0.0489</v>
      </c>
      <c r="V489" s="35" t="s">
        <v>107</v>
      </c>
      <c r="W489" s="35">
        <v>1.0</v>
      </c>
      <c r="X489" s="35">
        <v>1.0</v>
      </c>
      <c r="Y489" s="72">
        <v>0.0053</v>
      </c>
      <c r="Z489" s="35">
        <v>1.13</v>
      </c>
      <c r="AA489" s="35" t="s">
        <v>1227</v>
      </c>
      <c r="AB489" s="35" t="s">
        <v>1896</v>
      </c>
      <c r="AC489" s="35">
        <v>8.34</v>
      </c>
      <c r="AD489" s="78">
        <v>38257.0</v>
      </c>
      <c r="AE489" s="35">
        <v>12.43</v>
      </c>
      <c r="AF489" s="35">
        <v>0.26</v>
      </c>
      <c r="AG489" s="78">
        <v>45869.0</v>
      </c>
      <c r="AH489" s="35">
        <v>0.0187</v>
      </c>
      <c r="AI489" s="35" t="s">
        <v>1228</v>
      </c>
      <c r="AJ489" s="35"/>
      <c r="AK489" s="35" t="s">
        <v>1930</v>
      </c>
      <c r="AL489" s="35">
        <v>5180.0</v>
      </c>
      <c r="AM489" s="35" t="s">
        <v>94</v>
      </c>
      <c r="AN489" s="35" t="s">
        <v>94</v>
      </c>
      <c r="AO489" s="35">
        <v>3.24993</v>
      </c>
      <c r="AP489" s="35">
        <v>13.0</v>
      </c>
      <c r="AQ489" s="35">
        <v>0.0483</v>
      </c>
      <c r="AR489" s="35">
        <v>0.0497</v>
      </c>
      <c r="AS489" s="35" t="s">
        <v>94</v>
      </c>
      <c r="AT489" s="89" t="s">
        <v>1940</v>
      </c>
      <c r="AU489" s="35" t="s">
        <v>1932</v>
      </c>
      <c r="AV489" s="35" t="s">
        <v>1641</v>
      </c>
      <c r="AW489" s="35" t="s">
        <v>1933</v>
      </c>
      <c r="AX489" s="91"/>
    </row>
    <row r="490">
      <c r="A490" s="35">
        <v>488.0</v>
      </c>
      <c r="B490" s="66" t="s">
        <v>1941</v>
      </c>
      <c r="C490" s="81" t="str">
        <f t="shared" si="11"/>
        <v>View</v>
      </c>
      <c r="D490" s="35" t="s">
        <v>1942</v>
      </c>
      <c r="E490" s="70">
        <v>0.252</v>
      </c>
      <c r="F490" s="84" t="str">
        <f t="shared" si="12"/>
        <v>Global Bond</v>
      </c>
      <c r="G490" s="72">
        <v>0.005</v>
      </c>
      <c r="H490" s="73">
        <v>0.0557</v>
      </c>
      <c r="I490" s="73">
        <v>0.0444</v>
      </c>
      <c r="J490" s="73">
        <v>0.0658</v>
      </c>
      <c r="K490" s="73">
        <v>0.1921</v>
      </c>
      <c r="L490" s="73">
        <v>0.1183</v>
      </c>
      <c r="M490" s="73">
        <v>0.1541</v>
      </c>
      <c r="N490" s="74">
        <v>-0.0139</v>
      </c>
      <c r="O490" s="73">
        <v>0.1183</v>
      </c>
      <c r="P490" s="74">
        <v>1.26</v>
      </c>
      <c r="Q490" s="75">
        <v>472.135396</v>
      </c>
      <c r="R490" s="77">
        <v>917.0</v>
      </c>
      <c r="S490" s="75">
        <v>1048.83953</v>
      </c>
      <c r="T490" s="72">
        <v>0.0468</v>
      </c>
      <c r="U490" s="72">
        <v>0.0471</v>
      </c>
      <c r="V490" s="35" t="s">
        <v>107</v>
      </c>
      <c r="W490" s="35">
        <v>21.0</v>
      </c>
      <c r="X490" s="35">
        <v>14.0</v>
      </c>
      <c r="Y490" s="72">
        <v>0.0027</v>
      </c>
      <c r="Z490" s="35">
        <v>0.7</v>
      </c>
      <c r="AA490" s="35" t="s">
        <v>1227</v>
      </c>
      <c r="AB490" s="35" t="s">
        <v>1943</v>
      </c>
      <c r="AC490" s="35">
        <v>20.6</v>
      </c>
      <c r="AD490" s="78">
        <v>42830.0</v>
      </c>
      <c r="AE490" s="35">
        <v>8.25</v>
      </c>
      <c r="AF490" s="35">
        <v>0.25</v>
      </c>
      <c r="AG490" s="78">
        <v>45870.0</v>
      </c>
      <c r="AH490" s="35">
        <v>0.184</v>
      </c>
      <c r="AI490" s="35" t="s">
        <v>176</v>
      </c>
      <c r="AJ490" s="35" t="s">
        <v>134</v>
      </c>
      <c r="AK490" s="35" t="s">
        <v>1930</v>
      </c>
      <c r="AL490" s="35">
        <v>5180.0</v>
      </c>
      <c r="AM490" s="35" t="s">
        <v>94</v>
      </c>
      <c r="AN490" s="35" t="s">
        <v>94</v>
      </c>
      <c r="AO490" s="35">
        <v>4.72</v>
      </c>
      <c r="AP490" s="35">
        <v>12.0</v>
      </c>
      <c r="AQ490" s="35">
        <v>0.0616</v>
      </c>
      <c r="AR490" s="35">
        <v>0.0527</v>
      </c>
      <c r="AS490" s="35" t="s">
        <v>94</v>
      </c>
      <c r="AT490" s="89" t="s">
        <v>1944</v>
      </c>
      <c r="AU490" s="35" t="s">
        <v>1932</v>
      </c>
      <c r="AV490" s="35" t="s">
        <v>1641</v>
      </c>
      <c r="AW490" s="35" t="s">
        <v>1933</v>
      </c>
      <c r="AX490" s="91"/>
    </row>
    <row r="491">
      <c r="A491" s="35">
        <v>489.0</v>
      </c>
      <c r="B491" s="66" t="s">
        <v>1945</v>
      </c>
      <c r="C491" s="81" t="str">
        <f t="shared" si="11"/>
        <v>View</v>
      </c>
      <c r="D491" s="35" t="s">
        <v>1946</v>
      </c>
      <c r="E491" s="70">
        <v>0.0514</v>
      </c>
      <c r="F491" s="84" t="str">
        <f t="shared" si="12"/>
        <v>Global Bond</v>
      </c>
      <c r="G491" s="72">
        <v>0.005</v>
      </c>
      <c r="H491" s="73">
        <v>0.1392</v>
      </c>
      <c r="I491" s="73">
        <v>0.1323</v>
      </c>
      <c r="J491" s="73">
        <v>0.1135</v>
      </c>
      <c r="K491" s="73">
        <v>0.1745</v>
      </c>
      <c r="L491" s="73">
        <v>0.3563</v>
      </c>
      <c r="M491" s="73">
        <v>-0.0428</v>
      </c>
      <c r="N491" s="74">
        <v>-0.3689</v>
      </c>
      <c r="O491" s="73">
        <v>0.3563</v>
      </c>
      <c r="P491" s="74">
        <v>-0.15</v>
      </c>
      <c r="Q491" s="75">
        <v>189.211695</v>
      </c>
      <c r="R491" s="77">
        <v>913.0</v>
      </c>
      <c r="S491" s="75">
        <v>412.115384</v>
      </c>
      <c r="T491" s="72">
        <v>0.0257</v>
      </c>
      <c r="U491" s="72">
        <v>0.0234</v>
      </c>
      <c r="V491" s="35" t="s">
        <v>107</v>
      </c>
      <c r="W491" s="35">
        <v>4.0</v>
      </c>
      <c r="X491" s="35">
        <v>17.0</v>
      </c>
      <c r="Y491" s="72">
        <v>0.0063</v>
      </c>
      <c r="Z491" s="35">
        <v>1.45</v>
      </c>
      <c r="AA491" s="35" t="s">
        <v>1227</v>
      </c>
      <c r="AB491" s="35" t="s">
        <v>1926</v>
      </c>
      <c r="AC491" s="35" t="s">
        <v>94</v>
      </c>
      <c r="AD491" s="78">
        <v>40317.0</v>
      </c>
      <c r="AE491" s="35">
        <v>9.84</v>
      </c>
      <c r="AF491" s="35">
        <v>1.5</v>
      </c>
      <c r="AG491" s="78">
        <v>45870.0</v>
      </c>
      <c r="AH491" s="35">
        <v>0.0721</v>
      </c>
      <c r="AI491" s="35" t="s">
        <v>176</v>
      </c>
      <c r="AJ491" s="35" t="s">
        <v>92</v>
      </c>
      <c r="AK491" s="35" t="s">
        <v>1930</v>
      </c>
      <c r="AL491" s="35">
        <v>5180.0</v>
      </c>
      <c r="AM491" s="35" t="s">
        <v>94</v>
      </c>
      <c r="AN491" s="35" t="s">
        <v>94</v>
      </c>
      <c r="AO491" s="35">
        <v>4.69</v>
      </c>
      <c r="AP491" s="35">
        <v>8.0</v>
      </c>
      <c r="AQ491" s="35">
        <v>0.031426</v>
      </c>
      <c r="AR491" s="35">
        <v>0.0249</v>
      </c>
      <c r="AS491" s="35" t="s">
        <v>94</v>
      </c>
      <c r="AT491" s="89" t="s">
        <v>1947</v>
      </c>
      <c r="AU491" s="35" t="s">
        <v>1932</v>
      </c>
      <c r="AV491" s="35" t="s">
        <v>1641</v>
      </c>
      <c r="AW491" s="35" t="s">
        <v>1933</v>
      </c>
      <c r="AX491" s="91"/>
    </row>
    <row r="492">
      <c r="A492" s="35">
        <v>490.0</v>
      </c>
      <c r="B492" s="66" t="s">
        <v>1948</v>
      </c>
      <c r="C492" s="81" t="str">
        <f t="shared" si="11"/>
        <v>View</v>
      </c>
      <c r="D492" s="35" t="s">
        <v>1949</v>
      </c>
      <c r="E492" s="70">
        <v>-0.2216</v>
      </c>
      <c r="F492" s="84" t="str">
        <f t="shared" si="12"/>
        <v>Global Bond</v>
      </c>
      <c r="G492" s="72">
        <v>0.0035</v>
      </c>
      <c r="H492" s="73">
        <v>0.114</v>
      </c>
      <c r="I492" s="73">
        <v>0.1085</v>
      </c>
      <c r="J492" s="73">
        <v>0.0898</v>
      </c>
      <c r="K492" s="73">
        <v>0.1028</v>
      </c>
      <c r="L492" s="73">
        <v>0.2524</v>
      </c>
      <c r="M492" s="73">
        <v>-0.048</v>
      </c>
      <c r="N492" s="74">
        <v>-0.5516</v>
      </c>
      <c r="O492" s="73">
        <v>0.2556</v>
      </c>
      <c r="P492" s="74">
        <v>-0.25</v>
      </c>
      <c r="Q492" s="75">
        <v>527.361204</v>
      </c>
      <c r="R492" s="77">
        <v>172.0</v>
      </c>
      <c r="S492" s="75">
        <v>603.895742</v>
      </c>
      <c r="T492" s="72">
        <v>0.0186</v>
      </c>
      <c r="U492" s="72">
        <v>0.023</v>
      </c>
      <c r="V492" s="35" t="s">
        <v>107</v>
      </c>
      <c r="W492" s="35">
        <v>8.0</v>
      </c>
      <c r="X492" s="35">
        <v>45.0</v>
      </c>
      <c r="Y492" s="72">
        <v>0.005</v>
      </c>
      <c r="Z492" s="35">
        <v>0.97</v>
      </c>
      <c r="AA492" s="35" t="s">
        <v>1227</v>
      </c>
      <c r="AB492" s="35" t="s">
        <v>1950</v>
      </c>
      <c r="AC492" s="35" t="s">
        <v>94</v>
      </c>
      <c r="AD492" s="78">
        <v>39834.0</v>
      </c>
      <c r="AE492" s="35">
        <v>14.01</v>
      </c>
      <c r="AF492" s="35">
        <v>3.4</v>
      </c>
      <c r="AG492" s="78">
        <v>45644.0</v>
      </c>
      <c r="AH492" s="35">
        <v>1.7241</v>
      </c>
      <c r="AI492" s="35" t="s">
        <v>140</v>
      </c>
      <c r="AJ492" s="35" t="s">
        <v>365</v>
      </c>
      <c r="AK492" s="35" t="s">
        <v>1930</v>
      </c>
      <c r="AL492" s="35">
        <v>5180.0</v>
      </c>
      <c r="AM492" s="35" t="s">
        <v>94</v>
      </c>
      <c r="AN492" s="35" t="s">
        <v>94</v>
      </c>
      <c r="AO492" s="35">
        <v>1.93704</v>
      </c>
      <c r="AP492" s="35">
        <v>5.0</v>
      </c>
      <c r="AQ492" s="35">
        <v>0.0221</v>
      </c>
      <c r="AR492" s="35">
        <v>0.0192</v>
      </c>
      <c r="AS492" s="35" t="s">
        <v>94</v>
      </c>
      <c r="AT492" s="89" t="s">
        <v>1951</v>
      </c>
      <c r="AU492" s="35" t="s">
        <v>1932</v>
      </c>
      <c r="AV492" s="35" t="s">
        <v>1641</v>
      </c>
      <c r="AW492" s="35" t="s">
        <v>1933</v>
      </c>
      <c r="AX492" s="91"/>
    </row>
    <row r="493">
      <c r="A493" s="35">
        <v>491.0</v>
      </c>
      <c r="B493" s="66" t="s">
        <v>1930</v>
      </c>
      <c r="C493" s="81" t="str">
        <f t="shared" si="11"/>
        <v>View</v>
      </c>
      <c r="D493" s="35" t="s">
        <v>1952</v>
      </c>
      <c r="E493" s="70">
        <v>-0.3962</v>
      </c>
      <c r="F493" s="84" t="str">
        <f t="shared" si="12"/>
        <v>Global Bond</v>
      </c>
      <c r="G493" s="72">
        <v>0.0035</v>
      </c>
      <c r="H493" s="73">
        <v>0.0838</v>
      </c>
      <c r="I493" s="73">
        <v>0.0828</v>
      </c>
      <c r="J493" s="73">
        <v>0.0529</v>
      </c>
      <c r="K493" s="73">
        <v>0.019</v>
      </c>
      <c r="L493" s="73">
        <v>0.3405</v>
      </c>
      <c r="M493" s="73">
        <v>-0.1774</v>
      </c>
      <c r="N493" s="74">
        <v>-0.6868</v>
      </c>
      <c r="O493" s="73">
        <v>0.3405</v>
      </c>
      <c r="P493" s="74">
        <v>-0.56</v>
      </c>
      <c r="Q493" s="75">
        <v>409.813532</v>
      </c>
      <c r="R493" s="77">
        <v>1350.0</v>
      </c>
      <c r="S493" s="75">
        <v>1447.851577</v>
      </c>
      <c r="T493" s="72">
        <v>0.0256</v>
      </c>
      <c r="U493" s="72">
        <v>0.0197</v>
      </c>
      <c r="V493" s="35" t="s">
        <v>145</v>
      </c>
      <c r="W493" s="35">
        <v>76.0</v>
      </c>
      <c r="X493" s="35">
        <v>93.0</v>
      </c>
      <c r="Y493" s="72">
        <v>0.0065</v>
      </c>
      <c r="Z493" s="35">
        <v>1.52</v>
      </c>
      <c r="AA493" s="35" t="s">
        <v>1227</v>
      </c>
      <c r="AB493" s="35" t="s">
        <v>1926</v>
      </c>
      <c r="AC493" s="35" t="s">
        <v>94</v>
      </c>
      <c r="AD493" s="78">
        <v>39357.0</v>
      </c>
      <c r="AE493" s="35">
        <v>10.67</v>
      </c>
      <c r="AF493" s="35">
        <v>2.17</v>
      </c>
      <c r="AG493" s="78">
        <v>45870.0</v>
      </c>
      <c r="AH493" s="35">
        <v>0.0456</v>
      </c>
      <c r="AI493" s="35" t="s">
        <v>176</v>
      </c>
      <c r="AJ493" s="35" t="s">
        <v>92</v>
      </c>
      <c r="AK493" s="35" t="s">
        <v>1930</v>
      </c>
      <c r="AL493" s="35">
        <v>5180.0</v>
      </c>
      <c r="AM493" s="35" t="s">
        <v>94</v>
      </c>
      <c r="AN493" s="35" t="s">
        <v>94</v>
      </c>
      <c r="AO493" s="35">
        <v>7.79</v>
      </c>
      <c r="AP493" s="35">
        <v>6.0</v>
      </c>
      <c r="AQ493" s="35">
        <v>0.028726</v>
      </c>
      <c r="AR493" s="35">
        <v>0.0266</v>
      </c>
      <c r="AS493" s="35" t="s">
        <v>94</v>
      </c>
      <c r="AT493" s="89" t="s">
        <v>1953</v>
      </c>
      <c r="AU493" s="35" t="s">
        <v>1932</v>
      </c>
      <c r="AV493" s="35" t="s">
        <v>1641</v>
      </c>
      <c r="AW493" s="35" t="s">
        <v>1933</v>
      </c>
      <c r="AX493" s="91"/>
    </row>
    <row r="494">
      <c r="A494" s="35">
        <v>492.0</v>
      </c>
      <c r="B494" s="66" t="s">
        <v>250</v>
      </c>
      <c r="C494" s="81" t="str">
        <f t="shared" si="11"/>
        <v>View</v>
      </c>
      <c r="D494" s="35" t="s">
        <v>1954</v>
      </c>
      <c r="E494" s="70">
        <v>0.1099</v>
      </c>
      <c r="F494" s="84" t="str">
        <f t="shared" si="12"/>
        <v>Global Bond-USD Hedged</v>
      </c>
      <c r="G494" s="72">
        <v>0.0061</v>
      </c>
      <c r="H494" s="73">
        <v>0.0514</v>
      </c>
      <c r="I494" s="73">
        <v>0.043</v>
      </c>
      <c r="J494" s="73">
        <v>0.0662</v>
      </c>
      <c r="K494" s="73">
        <v>0.1661</v>
      </c>
      <c r="L494" s="73">
        <v>0.096</v>
      </c>
      <c r="M494" s="73">
        <v>0.1533</v>
      </c>
      <c r="N494" s="74">
        <v>-0.0207</v>
      </c>
      <c r="O494" s="73">
        <v>0.096</v>
      </c>
      <c r="P494" s="74">
        <v>1.55</v>
      </c>
      <c r="Q494" s="75">
        <v>221.526614</v>
      </c>
      <c r="R494" s="77">
        <v>1331.0</v>
      </c>
      <c r="S494" s="75">
        <v>1557.0188</v>
      </c>
      <c r="T494" s="72">
        <v>0.0424</v>
      </c>
      <c r="U494" s="72">
        <v>0.0492</v>
      </c>
      <c r="V494" s="35" t="s">
        <v>88</v>
      </c>
      <c r="W494" s="35">
        <v>6.0</v>
      </c>
      <c r="X494" s="35">
        <v>2.0</v>
      </c>
      <c r="Y494" s="72">
        <v>0.0021</v>
      </c>
      <c r="Z494" s="35">
        <v>0.56</v>
      </c>
      <c r="AA494" s="35" t="s">
        <v>1227</v>
      </c>
      <c r="AB494" s="35" t="s">
        <v>1755</v>
      </c>
      <c r="AC494" s="35">
        <v>12.41</v>
      </c>
      <c r="AD494" s="78">
        <v>35851.0</v>
      </c>
      <c r="AE494" s="35">
        <v>10.77</v>
      </c>
      <c r="AF494" s="35">
        <v>10.77</v>
      </c>
      <c r="AG494" s="78">
        <v>45869.0</v>
      </c>
      <c r="AH494" s="35">
        <v>0.0426</v>
      </c>
      <c r="AI494" s="35" t="s">
        <v>1228</v>
      </c>
      <c r="AJ494" s="35"/>
      <c r="AK494" s="35" t="s">
        <v>1955</v>
      </c>
      <c r="AL494" s="35">
        <v>5190.0</v>
      </c>
      <c r="AM494" s="35" t="s">
        <v>94</v>
      </c>
      <c r="AN494" s="35" t="s">
        <v>94</v>
      </c>
      <c r="AO494" s="35">
        <v>3.96129</v>
      </c>
      <c r="AP494" s="35">
        <v>9.0</v>
      </c>
      <c r="AQ494" s="35">
        <v>0.0729708</v>
      </c>
      <c r="AR494" s="35">
        <v>0.0402</v>
      </c>
      <c r="AS494" s="35" t="s">
        <v>94</v>
      </c>
      <c r="AT494" s="89" t="s">
        <v>1956</v>
      </c>
      <c r="AU494" s="35" t="s">
        <v>1957</v>
      </c>
      <c r="AV494" s="35" t="s">
        <v>1641</v>
      </c>
      <c r="AW494" s="35" t="s">
        <v>320</v>
      </c>
      <c r="AX494" s="91"/>
    </row>
    <row r="495">
      <c r="A495" s="35">
        <v>493.0</v>
      </c>
      <c r="B495" s="66" t="s">
        <v>1958</v>
      </c>
      <c r="C495" s="81" t="str">
        <f t="shared" si="11"/>
        <v>View</v>
      </c>
      <c r="D495" s="35" t="s">
        <v>1959</v>
      </c>
      <c r="E495" s="70">
        <v>-0.0988</v>
      </c>
      <c r="F495" s="84" t="str">
        <f t="shared" si="12"/>
        <v>Global Bond-USD Hedged</v>
      </c>
      <c r="G495" s="72">
        <v>0.0057</v>
      </c>
      <c r="H495" s="73">
        <v>0.0238</v>
      </c>
      <c r="I495" s="73">
        <v>0.0181</v>
      </c>
      <c r="J495" s="73">
        <v>0.0502</v>
      </c>
      <c r="K495" s="73">
        <v>0.1338</v>
      </c>
      <c r="L495" s="73">
        <v>0.1332</v>
      </c>
      <c r="M495" s="73">
        <v>0.0817</v>
      </c>
      <c r="N495" s="74">
        <v>-0.3109</v>
      </c>
      <c r="O495" s="73">
        <v>0.1332</v>
      </c>
      <c r="P495" s="74">
        <v>0.61</v>
      </c>
      <c r="Q495" s="75">
        <v>-278.414791</v>
      </c>
      <c r="R495" s="77">
        <v>1908.0</v>
      </c>
      <c r="S495" s="75">
        <v>15601.73761</v>
      </c>
      <c r="T495" s="72">
        <v>0.0411</v>
      </c>
      <c r="U495" s="72">
        <v>0.0448</v>
      </c>
      <c r="V495" s="35" t="s">
        <v>107</v>
      </c>
      <c r="W495" s="35">
        <v>18.0</v>
      </c>
      <c r="X495" s="35">
        <v>9.0</v>
      </c>
      <c r="Y495" s="72">
        <v>0.0021</v>
      </c>
      <c r="Z495" s="35">
        <v>0.56</v>
      </c>
      <c r="AA495" s="35" t="s">
        <v>1227</v>
      </c>
      <c r="AB495" s="35" t="s">
        <v>1960</v>
      </c>
      <c r="AC495" s="35">
        <v>12.41</v>
      </c>
      <c r="AD495" s="78">
        <v>33940.0</v>
      </c>
      <c r="AE495" s="35">
        <v>10.77</v>
      </c>
      <c r="AF495" s="35">
        <v>10.77</v>
      </c>
      <c r="AG495" s="78">
        <v>45869.0</v>
      </c>
      <c r="AH495" s="35">
        <v>0.0366</v>
      </c>
      <c r="AI495" s="35" t="s">
        <v>1228</v>
      </c>
      <c r="AJ495" s="35"/>
      <c r="AK495" s="35" t="s">
        <v>1955</v>
      </c>
      <c r="AL495" s="35">
        <v>5190.0</v>
      </c>
      <c r="AM495" s="35" t="s">
        <v>94</v>
      </c>
      <c r="AN495" s="35" t="s">
        <v>94</v>
      </c>
      <c r="AO495" s="35">
        <v>7.26957</v>
      </c>
      <c r="AP495" s="35">
        <v>8.0</v>
      </c>
      <c r="AQ495" s="35">
        <v>0.0669196</v>
      </c>
      <c r="AR495" s="35">
        <v>0.0371</v>
      </c>
      <c r="AS495" s="35" t="s">
        <v>94</v>
      </c>
      <c r="AT495" s="89" t="s">
        <v>1961</v>
      </c>
      <c r="AU495" s="35" t="s">
        <v>1957</v>
      </c>
      <c r="AV495" s="35" t="s">
        <v>1641</v>
      </c>
      <c r="AW495" s="35" t="s">
        <v>320</v>
      </c>
      <c r="AX495" s="91"/>
    </row>
    <row r="496">
      <c r="A496" s="35">
        <v>494.0</v>
      </c>
      <c r="B496" s="66" t="s">
        <v>1962</v>
      </c>
      <c r="C496" s="81" t="str">
        <f t="shared" si="11"/>
        <v>View</v>
      </c>
      <c r="D496" s="35" t="s">
        <v>1963</v>
      </c>
      <c r="E496" s="70">
        <v>-0.1165</v>
      </c>
      <c r="F496" s="84" t="str">
        <f t="shared" si="12"/>
        <v>Global Bond-USD Hedged</v>
      </c>
      <c r="G496" s="72">
        <v>0.007</v>
      </c>
      <c r="H496" s="73">
        <v>0.0266</v>
      </c>
      <c r="I496" s="73">
        <v>0.0219</v>
      </c>
      <c r="J496" s="73">
        <v>0.0455</v>
      </c>
      <c r="K496" s="73">
        <v>0.1292</v>
      </c>
      <c r="L496" s="73">
        <v>0.1644</v>
      </c>
      <c r="M496" s="73">
        <v>0.0371</v>
      </c>
      <c r="N496" s="74">
        <v>-0.4545</v>
      </c>
      <c r="O496" s="73">
        <v>0.1644</v>
      </c>
      <c r="P496" s="74">
        <v>0.22</v>
      </c>
      <c r="Q496" s="75">
        <v>62.73599</v>
      </c>
      <c r="R496" s="77">
        <v>334.0</v>
      </c>
      <c r="S496" s="75">
        <v>476.895785</v>
      </c>
      <c r="T496" s="72">
        <v>0.03</v>
      </c>
      <c r="U496" s="72">
        <v>0.0181</v>
      </c>
      <c r="V496" s="35" t="s">
        <v>107</v>
      </c>
      <c r="W496" s="35">
        <v>38.0</v>
      </c>
      <c r="X496" s="35">
        <v>12.0</v>
      </c>
      <c r="Y496" s="72">
        <v>0.0022</v>
      </c>
      <c r="Z496" s="35">
        <v>0.66</v>
      </c>
      <c r="AA496" s="35" t="s">
        <v>1227</v>
      </c>
      <c r="AB496" s="35" t="s">
        <v>1926</v>
      </c>
      <c r="AC496" s="35" t="s">
        <v>94</v>
      </c>
      <c r="AD496" s="78">
        <v>42587.0</v>
      </c>
      <c r="AE496" s="35">
        <v>8.91</v>
      </c>
      <c r="AF496" s="35">
        <v>1.98</v>
      </c>
      <c r="AG496" s="78">
        <v>45632.0</v>
      </c>
      <c r="AH496" s="35">
        <v>0.1602</v>
      </c>
      <c r="AI496" s="35" t="s">
        <v>91</v>
      </c>
      <c r="AJ496" s="35"/>
      <c r="AK496" s="35" t="s">
        <v>1955</v>
      </c>
      <c r="AL496" s="35">
        <v>5190.0</v>
      </c>
      <c r="AM496" s="35" t="s">
        <v>94</v>
      </c>
      <c r="AN496" s="35" t="s">
        <v>94</v>
      </c>
      <c r="AO496" s="35">
        <v>6.48</v>
      </c>
      <c r="AP496" s="35">
        <v>10.0</v>
      </c>
      <c r="AQ496" s="35">
        <v>0.05383</v>
      </c>
      <c r="AR496" s="35">
        <v>0.0327</v>
      </c>
      <c r="AS496" s="35" t="s">
        <v>94</v>
      </c>
      <c r="AT496" s="89" t="s">
        <v>1964</v>
      </c>
      <c r="AU496" s="35" t="s">
        <v>1957</v>
      </c>
      <c r="AV496" s="35" t="s">
        <v>1641</v>
      </c>
      <c r="AW496" s="35" t="s">
        <v>320</v>
      </c>
      <c r="AX496" s="91"/>
    </row>
    <row r="497">
      <c r="A497" s="35">
        <v>495.0</v>
      </c>
      <c r="B497" s="66" t="s">
        <v>1965</v>
      </c>
      <c r="C497" s="81" t="str">
        <f t="shared" si="11"/>
        <v>View</v>
      </c>
      <c r="D497" s="35" t="s">
        <v>1966</v>
      </c>
      <c r="E497" s="70">
        <v>-0.3224</v>
      </c>
      <c r="F497" s="84" t="str">
        <f t="shared" si="12"/>
        <v>Global Bond-USD Hedged</v>
      </c>
      <c r="G497" s="72">
        <v>0.002</v>
      </c>
      <c r="H497" s="73">
        <v>0.0482</v>
      </c>
      <c r="I497" s="73">
        <v>0.042</v>
      </c>
      <c r="J497" s="73">
        <v>0.0521</v>
      </c>
      <c r="K497" s="73">
        <v>0.0969</v>
      </c>
      <c r="L497" s="73">
        <v>0.1916</v>
      </c>
      <c r="M497" s="73">
        <v>-0.0132</v>
      </c>
      <c r="N497" s="74">
        <v>-0.5757</v>
      </c>
      <c r="O497" s="73">
        <v>0.1916</v>
      </c>
      <c r="P497" s="74">
        <v>-0.1</v>
      </c>
      <c r="Q497" s="75">
        <v>-3.801909</v>
      </c>
      <c r="R497" s="77">
        <v>335.0</v>
      </c>
      <c r="S497" s="75">
        <v>411.425362</v>
      </c>
      <c r="T497" s="72">
        <v>0.0463</v>
      </c>
      <c r="U497" s="72">
        <v>0.0419</v>
      </c>
      <c r="V497" s="35" t="s">
        <v>107</v>
      </c>
      <c r="W497" s="35">
        <v>15.0</v>
      </c>
      <c r="X497" s="35">
        <v>42.0</v>
      </c>
      <c r="Y497" s="72">
        <v>0.0035</v>
      </c>
      <c r="Z497" s="35">
        <v>0.91</v>
      </c>
      <c r="AA497" s="35" t="s">
        <v>1227</v>
      </c>
      <c r="AB497" s="35" t="s">
        <v>1967</v>
      </c>
      <c r="AC497" s="35" t="s">
        <v>94</v>
      </c>
      <c r="AD497" s="78">
        <v>43417.0</v>
      </c>
      <c r="AE497" s="35">
        <v>4.34</v>
      </c>
      <c r="AF497" s="35">
        <v>3.5</v>
      </c>
      <c r="AG497" s="78">
        <v>45870.0</v>
      </c>
      <c r="AH497" s="35">
        <v>0.1676</v>
      </c>
      <c r="AI497" s="35" t="s">
        <v>176</v>
      </c>
      <c r="AJ497" s="35" t="s">
        <v>365</v>
      </c>
      <c r="AK497" s="35" t="s">
        <v>1955</v>
      </c>
      <c r="AL497" s="35">
        <v>5190.0</v>
      </c>
      <c r="AM497" s="35" t="s">
        <v>94</v>
      </c>
      <c r="AN497" s="35" t="s">
        <v>94</v>
      </c>
      <c r="AO497" s="35">
        <v>4.85429</v>
      </c>
      <c r="AP497" s="35">
        <v>8.0</v>
      </c>
      <c r="AQ497" s="35">
        <v>0.047</v>
      </c>
      <c r="AR497" s="35">
        <v>0.038</v>
      </c>
      <c r="AS497" s="35" t="s">
        <v>94</v>
      </c>
      <c r="AT497" s="89" t="s">
        <v>1968</v>
      </c>
      <c r="AU497" s="35" t="s">
        <v>1957</v>
      </c>
      <c r="AV497" s="35" t="s">
        <v>1641</v>
      </c>
      <c r="AW497" s="35" t="s">
        <v>320</v>
      </c>
      <c r="AX497" s="91"/>
    </row>
    <row r="498">
      <c r="A498" s="35">
        <v>496.0</v>
      </c>
      <c r="B498" s="66" t="s">
        <v>1969</v>
      </c>
      <c r="C498" s="81" t="str">
        <f t="shared" si="11"/>
        <v>View</v>
      </c>
      <c r="D498" s="35" t="s">
        <v>1970</v>
      </c>
      <c r="E498" s="70">
        <v>-0.3433</v>
      </c>
      <c r="F498" s="84" t="str">
        <f t="shared" si="12"/>
        <v>Global Bond-USD Hedged</v>
      </c>
      <c r="G498" s="72">
        <v>7.0E-4</v>
      </c>
      <c r="H498" s="73">
        <v>0.0254</v>
      </c>
      <c r="I498" s="73">
        <v>0.0209</v>
      </c>
      <c r="J498" s="73">
        <v>0.0463</v>
      </c>
      <c r="K498" s="73">
        <v>0.0957</v>
      </c>
      <c r="L498" s="73">
        <v>0.1388</v>
      </c>
      <c r="M498" s="73">
        <v>0.0298</v>
      </c>
      <c r="N498" s="74">
        <v>-0.5087</v>
      </c>
      <c r="O498" s="73">
        <v>0.1388</v>
      </c>
      <c r="P498" s="74">
        <v>0.19</v>
      </c>
      <c r="Q498" s="75">
        <v>3437.629571</v>
      </c>
      <c r="R498" s="77">
        <v>6911.0</v>
      </c>
      <c r="S498" s="75">
        <v>10631.66893</v>
      </c>
      <c r="T498" s="72">
        <v>0.0264</v>
      </c>
      <c r="U498" s="72">
        <v>0.0417</v>
      </c>
      <c r="V498" s="35" t="s">
        <v>107</v>
      </c>
      <c r="W498" s="35">
        <v>46.0</v>
      </c>
      <c r="X498" s="35">
        <v>47.0</v>
      </c>
      <c r="Y498" s="72">
        <v>0.0028</v>
      </c>
      <c r="Z498" s="35">
        <v>0.63</v>
      </c>
      <c r="AA498" s="35" t="s">
        <v>1227</v>
      </c>
      <c r="AB498" s="35" t="s">
        <v>1926</v>
      </c>
      <c r="AC498" s="35" t="s">
        <v>94</v>
      </c>
      <c r="AD498" s="78">
        <v>42318.0</v>
      </c>
      <c r="AE498" s="35">
        <v>4.34</v>
      </c>
      <c r="AF498" s="35">
        <v>3.4</v>
      </c>
      <c r="AG498" s="78">
        <v>45644.0</v>
      </c>
      <c r="AH498" s="35">
        <v>2.1345</v>
      </c>
      <c r="AI498" s="35" t="s">
        <v>140</v>
      </c>
      <c r="AJ498" s="35" t="s">
        <v>134</v>
      </c>
      <c r="AK498" s="35" t="s">
        <v>1955</v>
      </c>
      <c r="AL498" s="35">
        <v>5190.0</v>
      </c>
      <c r="AM498" s="35" t="s">
        <v>94</v>
      </c>
      <c r="AN498" s="35" t="s">
        <v>94</v>
      </c>
      <c r="AO498" s="35">
        <v>6.70365</v>
      </c>
      <c r="AP498" s="35">
        <v>10.0</v>
      </c>
      <c r="AQ498" s="35">
        <v>0.0281</v>
      </c>
      <c r="AR498" s="35">
        <v>0.0255</v>
      </c>
      <c r="AS498" s="35" t="s">
        <v>94</v>
      </c>
      <c r="AT498" s="89" t="s">
        <v>1971</v>
      </c>
      <c r="AU498" s="35" t="s">
        <v>1957</v>
      </c>
      <c r="AV498" s="35" t="s">
        <v>1641</v>
      </c>
      <c r="AW498" s="35" t="s">
        <v>320</v>
      </c>
      <c r="AX498" s="91"/>
    </row>
    <row r="499">
      <c r="A499" s="35">
        <v>497.0</v>
      </c>
      <c r="B499" s="66" t="s">
        <v>1955</v>
      </c>
      <c r="C499" s="81" t="str">
        <f t="shared" si="11"/>
        <v>View</v>
      </c>
      <c r="D499" s="35" t="s">
        <v>1972</v>
      </c>
      <c r="E499" s="70">
        <v>-0.4314</v>
      </c>
      <c r="F499" s="84" t="str">
        <f t="shared" si="12"/>
        <v>Global Bond-USD Hedged</v>
      </c>
      <c r="G499" s="72">
        <v>7.0E-4</v>
      </c>
      <c r="H499" s="73">
        <v>0.0224</v>
      </c>
      <c r="I499" s="73">
        <v>0.0199</v>
      </c>
      <c r="J499" s="73">
        <v>0.0405</v>
      </c>
      <c r="K499" s="73">
        <v>0.0748</v>
      </c>
      <c r="L499" s="73">
        <v>0.1623</v>
      </c>
      <c r="M499" s="73">
        <v>-0.0065</v>
      </c>
      <c r="N499" s="74">
        <v>-0.582</v>
      </c>
      <c r="O499" s="73">
        <v>0.1623</v>
      </c>
      <c r="P499" s="74">
        <v>-0.06</v>
      </c>
      <c r="Q499" s="75">
        <v>5656.459862</v>
      </c>
      <c r="R499" s="77">
        <v>6660.0</v>
      </c>
      <c r="S499" s="75">
        <v>106025.0972</v>
      </c>
      <c r="T499" s="72">
        <v>0.0297</v>
      </c>
      <c r="U499" s="72">
        <v>0.0432</v>
      </c>
      <c r="V499" s="35" t="s">
        <v>145</v>
      </c>
      <c r="W499" s="35">
        <v>68.0</v>
      </c>
      <c r="X499" s="35">
        <v>67.0</v>
      </c>
      <c r="Y499" s="72">
        <v>0.0031</v>
      </c>
      <c r="Z499" s="35">
        <v>0.73</v>
      </c>
      <c r="AA499" s="35" t="s">
        <v>1227</v>
      </c>
      <c r="AB499" s="35" t="s">
        <v>1896</v>
      </c>
      <c r="AC499" s="35" t="s">
        <v>94</v>
      </c>
      <c r="AD499" s="78">
        <v>41425.0</v>
      </c>
      <c r="AE499" s="35">
        <v>12.09</v>
      </c>
      <c r="AF499" s="35">
        <v>2.75</v>
      </c>
      <c r="AG499" s="78">
        <v>45870.0</v>
      </c>
      <c r="AH499" s="35">
        <v>0.1072</v>
      </c>
      <c r="AI499" s="35" t="s">
        <v>176</v>
      </c>
      <c r="AJ499" s="35" t="s">
        <v>365</v>
      </c>
      <c r="AK499" s="35" t="s">
        <v>1955</v>
      </c>
      <c r="AL499" s="35">
        <v>5190.0</v>
      </c>
      <c r="AM499" s="35" t="s">
        <v>94</v>
      </c>
      <c r="AN499" s="35" t="s">
        <v>94</v>
      </c>
      <c r="AO499" s="35">
        <v>6.99</v>
      </c>
      <c r="AP499" s="35">
        <v>8.0</v>
      </c>
      <c r="AQ499" s="35">
        <v>0.0516</v>
      </c>
      <c r="AR499" s="35">
        <v>0.0263</v>
      </c>
      <c r="AS499" s="35" t="s">
        <v>94</v>
      </c>
      <c r="AT499" s="89" t="s">
        <v>1973</v>
      </c>
      <c r="AU499" s="35" t="s">
        <v>1957</v>
      </c>
      <c r="AV499" s="35" t="s">
        <v>1641</v>
      </c>
      <c r="AW499" s="35" t="s">
        <v>320</v>
      </c>
      <c r="AX499" s="91"/>
    </row>
    <row r="500">
      <c r="A500" s="35">
        <v>498.0</v>
      </c>
      <c r="B500" s="66" t="s">
        <v>1974</v>
      </c>
      <c r="C500" s="81" t="str">
        <f t="shared" si="11"/>
        <v>View</v>
      </c>
      <c r="D500" s="35" t="s">
        <v>1975</v>
      </c>
      <c r="E500" s="70">
        <v>0.7005</v>
      </c>
      <c r="F500" s="84" t="str">
        <f t="shared" si="12"/>
        <v>Preferred Stock</v>
      </c>
      <c r="G500" s="72">
        <v>0.0097</v>
      </c>
      <c r="H500" s="73">
        <v>0.0448</v>
      </c>
      <c r="I500" s="73">
        <v>0.0354</v>
      </c>
      <c r="J500" s="73">
        <v>0.0901</v>
      </c>
      <c r="K500" s="73">
        <v>0.3666</v>
      </c>
      <c r="L500" s="73">
        <v>0.1795</v>
      </c>
      <c r="M500" s="73">
        <v>0.7351</v>
      </c>
      <c r="N500" s="74">
        <v>0.8501</v>
      </c>
      <c r="O500" s="73">
        <v>0.1795</v>
      </c>
      <c r="P500" s="74">
        <v>4.1</v>
      </c>
      <c r="Q500" s="75">
        <v>51.011892</v>
      </c>
      <c r="R500" s="77">
        <v>61.0</v>
      </c>
      <c r="S500" s="75">
        <v>320.455209</v>
      </c>
      <c r="T500" s="72">
        <v>0.047</v>
      </c>
      <c r="U500" s="72">
        <v>0.0456</v>
      </c>
      <c r="V500" s="35" t="s">
        <v>107</v>
      </c>
      <c r="W500" s="35">
        <v>6.0</v>
      </c>
      <c r="X500" s="35">
        <v>1.0</v>
      </c>
      <c r="Y500" s="72">
        <v>0.0036</v>
      </c>
      <c r="Z500" s="35">
        <v>0.92</v>
      </c>
      <c r="AA500" s="35" t="s">
        <v>1227</v>
      </c>
      <c r="AB500" s="35" t="s">
        <v>1218</v>
      </c>
      <c r="AC500" s="35" t="s">
        <v>94</v>
      </c>
      <c r="AD500" s="78">
        <v>41453.0</v>
      </c>
      <c r="AE500" s="35">
        <v>3.47</v>
      </c>
      <c r="AF500" s="35">
        <v>3.47</v>
      </c>
      <c r="AG500" s="78">
        <v>45868.0</v>
      </c>
      <c r="AH500" s="35">
        <v>0.1001</v>
      </c>
      <c r="AI500" s="35" t="s">
        <v>176</v>
      </c>
      <c r="AJ500" s="35"/>
      <c r="AK500" s="35" t="s">
        <v>1976</v>
      </c>
      <c r="AL500" s="35">
        <v>5200.0</v>
      </c>
      <c r="AM500" s="35" t="s">
        <v>94</v>
      </c>
      <c r="AN500" s="35" t="s">
        <v>94</v>
      </c>
      <c r="AO500" s="35">
        <v>4.08</v>
      </c>
      <c r="AP500" s="35">
        <v>12.0</v>
      </c>
      <c r="AQ500" s="35">
        <v>0.0679</v>
      </c>
      <c r="AR500" s="35" t="s">
        <v>94</v>
      </c>
      <c r="AS500" s="35" t="s">
        <v>94</v>
      </c>
      <c r="AT500" s="89" t="s">
        <v>1977</v>
      </c>
      <c r="AU500" s="35" t="s">
        <v>1978</v>
      </c>
      <c r="AV500" s="35" t="s">
        <v>1641</v>
      </c>
      <c r="AW500" s="35" t="s">
        <v>1979</v>
      </c>
      <c r="AX500" s="91"/>
    </row>
    <row r="501">
      <c r="A501" s="35">
        <v>499.0</v>
      </c>
      <c r="B501" s="66" t="s">
        <v>1980</v>
      </c>
      <c r="C501" s="81" t="str">
        <f t="shared" si="11"/>
        <v>View</v>
      </c>
      <c r="D501" s="35" t="s">
        <v>1981</v>
      </c>
      <c r="E501" s="70">
        <v>0.4266</v>
      </c>
      <c r="F501" s="84" t="str">
        <f t="shared" si="12"/>
        <v>Preferred Stock</v>
      </c>
      <c r="G501" s="72">
        <v>0.005</v>
      </c>
      <c r="H501" s="73">
        <v>0.0417</v>
      </c>
      <c r="I501" s="73">
        <v>0.0314</v>
      </c>
      <c r="J501" s="73">
        <v>0.0821</v>
      </c>
      <c r="K501" s="73">
        <v>0.2497</v>
      </c>
      <c r="L501" s="73">
        <v>0.1376</v>
      </c>
      <c r="M501" s="73">
        <v>0.3026</v>
      </c>
      <c r="N501" s="74">
        <v>0.3517</v>
      </c>
      <c r="O501" s="73">
        <v>0.1376</v>
      </c>
      <c r="P501" s="74">
        <v>2.22</v>
      </c>
      <c r="Q501" s="75">
        <v>155.488008</v>
      </c>
      <c r="R501" s="77">
        <v>310.0</v>
      </c>
      <c r="S501" s="75">
        <v>2147.953614</v>
      </c>
      <c r="T501" s="72">
        <v>0.0516</v>
      </c>
      <c r="U501" s="72">
        <v>0.0576</v>
      </c>
      <c r="V501" s="35" t="s">
        <v>107</v>
      </c>
      <c r="W501" s="35">
        <v>36.0</v>
      </c>
      <c r="X501" s="35">
        <v>7.0</v>
      </c>
      <c r="Y501" s="72">
        <v>0.0047</v>
      </c>
      <c r="Z501" s="35">
        <v>0.33</v>
      </c>
      <c r="AA501" s="35" t="s">
        <v>89</v>
      </c>
      <c r="AB501" s="35" t="s">
        <v>1218</v>
      </c>
      <c r="AC501" s="35" t="s">
        <v>94</v>
      </c>
      <c r="AD501" s="78">
        <v>41760.0</v>
      </c>
      <c r="AE501" s="35">
        <v>11.18</v>
      </c>
      <c r="AF501" s="35">
        <v>4.15</v>
      </c>
      <c r="AG501" s="78">
        <v>45859.0</v>
      </c>
      <c r="AH501" s="35">
        <v>0.111</v>
      </c>
      <c r="AI501" s="35" t="s">
        <v>176</v>
      </c>
      <c r="AJ501" s="35" t="s">
        <v>92</v>
      </c>
      <c r="AK501" s="35" t="s">
        <v>1976</v>
      </c>
      <c r="AL501" s="35">
        <v>5200.0</v>
      </c>
      <c r="AM501" s="35" t="s">
        <v>94</v>
      </c>
      <c r="AN501" s="35" t="s">
        <v>94</v>
      </c>
      <c r="AO501" s="35">
        <v>2.74974</v>
      </c>
      <c r="AP501" s="35">
        <v>12.0</v>
      </c>
      <c r="AQ501" s="35">
        <v>0.0729028</v>
      </c>
      <c r="AR501" s="35" t="s">
        <v>94</v>
      </c>
      <c r="AS501" s="35" t="s">
        <v>94</v>
      </c>
      <c r="AT501" s="89" t="s">
        <v>1982</v>
      </c>
      <c r="AU501" s="35" t="s">
        <v>1978</v>
      </c>
      <c r="AV501" s="35" t="s">
        <v>1641</v>
      </c>
      <c r="AW501" s="35" t="s">
        <v>1979</v>
      </c>
      <c r="AX501" s="91"/>
    </row>
    <row r="502">
      <c r="A502" s="35">
        <v>500.0</v>
      </c>
      <c r="B502" s="66" t="s">
        <v>1983</v>
      </c>
      <c r="C502" s="81" t="str">
        <f t="shared" si="11"/>
        <v>View</v>
      </c>
      <c r="D502" s="35" t="s">
        <v>1984</v>
      </c>
      <c r="E502" s="70">
        <v>0.3517</v>
      </c>
      <c r="F502" s="84" t="str">
        <f t="shared" si="12"/>
        <v>Preferred Stock</v>
      </c>
      <c r="G502" s="72">
        <v>0.006</v>
      </c>
      <c r="H502" s="73">
        <v>0.045</v>
      </c>
      <c r="I502" s="73">
        <v>0.0373</v>
      </c>
      <c r="J502" s="73">
        <v>0.0788</v>
      </c>
      <c r="K502" s="73">
        <v>0.2013</v>
      </c>
      <c r="L502" s="73">
        <v>0.0957</v>
      </c>
      <c r="M502" s="73">
        <v>0.2162</v>
      </c>
      <c r="N502" s="74">
        <v>0.2618</v>
      </c>
      <c r="O502" s="73">
        <v>0.0957</v>
      </c>
      <c r="P502" s="74">
        <v>2.24</v>
      </c>
      <c r="Q502" s="75">
        <v>65.58162</v>
      </c>
      <c r="R502" s="77">
        <v>241.0</v>
      </c>
      <c r="S502" s="75">
        <v>1734.625832</v>
      </c>
      <c r="T502" s="72">
        <v>0.05</v>
      </c>
      <c r="U502" s="72">
        <v>0.051</v>
      </c>
      <c r="V502" s="35" t="s">
        <v>107</v>
      </c>
      <c r="W502" s="35">
        <v>33.0</v>
      </c>
      <c r="X502" s="35">
        <v>18.0</v>
      </c>
      <c r="Y502" s="72">
        <v>0.0018</v>
      </c>
      <c r="Z502" s="35">
        <v>0.39</v>
      </c>
      <c r="AA502" s="35" t="s">
        <v>1227</v>
      </c>
      <c r="AB502" s="35" t="s">
        <v>1645</v>
      </c>
      <c r="AC502" s="35" t="s">
        <v>94</v>
      </c>
      <c r="AD502" s="78">
        <v>42338.0</v>
      </c>
      <c r="AE502" s="35">
        <v>9.59</v>
      </c>
      <c r="AF502" s="35">
        <v>1.42</v>
      </c>
      <c r="AG502" s="78">
        <v>45869.0</v>
      </c>
      <c r="AH502" s="35">
        <v>0.044</v>
      </c>
      <c r="AI502" s="35" t="s">
        <v>176</v>
      </c>
      <c r="AJ502" s="35"/>
      <c r="AK502" s="35" t="s">
        <v>1976</v>
      </c>
      <c r="AL502" s="35">
        <v>5200.0</v>
      </c>
      <c r="AM502" s="35" t="s">
        <v>94</v>
      </c>
      <c r="AN502" s="35" t="s">
        <v>94</v>
      </c>
      <c r="AO502" s="35" t="s">
        <v>94</v>
      </c>
      <c r="AP502" s="35" t="s">
        <v>94</v>
      </c>
      <c r="AQ502" s="35" t="s">
        <v>94</v>
      </c>
      <c r="AR502" s="35">
        <v>0.0429</v>
      </c>
      <c r="AS502" s="35" t="s">
        <v>94</v>
      </c>
      <c r="AT502" s="89" t="s">
        <v>1985</v>
      </c>
      <c r="AU502" s="35" t="s">
        <v>1978</v>
      </c>
      <c r="AV502" s="35" t="s">
        <v>1641</v>
      </c>
      <c r="AW502" s="35" t="s">
        <v>1979</v>
      </c>
      <c r="AX502" s="91"/>
    </row>
    <row r="503">
      <c r="A503" s="35">
        <v>501.0</v>
      </c>
      <c r="B503" s="66" t="s">
        <v>1986</v>
      </c>
      <c r="C503" s="81" t="str">
        <f t="shared" si="11"/>
        <v>View</v>
      </c>
      <c r="D503" s="35" t="s">
        <v>1987</v>
      </c>
      <c r="E503" s="70">
        <v>0.2822</v>
      </c>
      <c r="F503" s="84" t="str">
        <f t="shared" si="12"/>
        <v>Preferred Stock</v>
      </c>
      <c r="G503" s="72">
        <v>0.0</v>
      </c>
      <c r="H503" s="73">
        <v>0.0506</v>
      </c>
      <c r="I503" s="73">
        <v>0.0415</v>
      </c>
      <c r="J503" s="73">
        <v>0.0922</v>
      </c>
      <c r="K503" s="73">
        <v>0.2217</v>
      </c>
      <c r="L503" s="73">
        <v>0.1868</v>
      </c>
      <c r="M503" s="73">
        <v>0.2324</v>
      </c>
      <c r="N503" s="74">
        <v>0.1875</v>
      </c>
      <c r="O503" s="73">
        <v>0.1868</v>
      </c>
      <c r="P503" s="74">
        <v>1.24</v>
      </c>
      <c r="Q503" s="75">
        <v>-121.189938</v>
      </c>
      <c r="R503" s="77">
        <v>186.0</v>
      </c>
      <c r="S503" s="75">
        <v>1102.039678</v>
      </c>
      <c r="T503" s="72">
        <v>0.0531</v>
      </c>
      <c r="U503" s="72">
        <v>0.0569</v>
      </c>
      <c r="V503" s="35" t="s">
        <v>107</v>
      </c>
      <c r="W503" s="35">
        <v>3.0</v>
      </c>
      <c r="X503" s="35">
        <v>13.0</v>
      </c>
      <c r="Y503" s="72">
        <v>0.0031</v>
      </c>
      <c r="Z503" s="35">
        <v>0.67</v>
      </c>
      <c r="AA503" s="35" t="s">
        <v>1227</v>
      </c>
      <c r="AB503" s="35" t="s">
        <v>1988</v>
      </c>
      <c r="AC503" s="35" t="s">
        <v>94</v>
      </c>
      <c r="AD503" s="78">
        <v>41712.0</v>
      </c>
      <c r="AE503" s="35">
        <v>11.31</v>
      </c>
      <c r="AF503" s="35">
        <v>3.91</v>
      </c>
      <c r="AG503" s="78">
        <v>45866.0</v>
      </c>
      <c r="AH503" s="35">
        <v>0.0485</v>
      </c>
      <c r="AI503" s="35" t="s">
        <v>176</v>
      </c>
      <c r="AJ503" s="35"/>
      <c r="AK503" s="35" t="s">
        <v>1976</v>
      </c>
      <c r="AL503" s="35">
        <v>5200.0</v>
      </c>
      <c r="AM503" s="35" t="s">
        <v>94</v>
      </c>
      <c r="AN503" s="35" t="s">
        <v>94</v>
      </c>
      <c r="AO503" s="35">
        <v>2.72</v>
      </c>
      <c r="AP503" s="35">
        <v>12.0</v>
      </c>
      <c r="AQ503" s="35">
        <v>0.0563</v>
      </c>
      <c r="AR503" s="35">
        <v>0.0779</v>
      </c>
      <c r="AS503" s="35" t="s">
        <v>94</v>
      </c>
      <c r="AT503" s="89" t="s">
        <v>1989</v>
      </c>
      <c r="AU503" s="35" t="s">
        <v>1978</v>
      </c>
      <c r="AV503" s="35" t="s">
        <v>1641</v>
      </c>
      <c r="AW503" s="35" t="s">
        <v>1979</v>
      </c>
      <c r="AX503" s="91"/>
    </row>
    <row r="504">
      <c r="A504" s="35">
        <v>502.0</v>
      </c>
      <c r="B504" s="66" t="s">
        <v>1990</v>
      </c>
      <c r="C504" s="81" t="str">
        <f t="shared" si="11"/>
        <v>View</v>
      </c>
      <c r="D504" s="35" t="s">
        <v>1991</v>
      </c>
      <c r="E504" s="70">
        <v>0.2651</v>
      </c>
      <c r="F504" s="84" t="str">
        <f t="shared" si="12"/>
        <v>Preferred Stock</v>
      </c>
      <c r="G504" s="72">
        <v>0.0085</v>
      </c>
      <c r="H504" s="73">
        <v>0.0493</v>
      </c>
      <c r="I504" s="73">
        <v>0.0438</v>
      </c>
      <c r="J504" s="73">
        <v>0.0826</v>
      </c>
      <c r="K504" s="73">
        <v>0.2257</v>
      </c>
      <c r="L504" s="73">
        <v>0.1645</v>
      </c>
      <c r="M504" s="73">
        <v>0.2898</v>
      </c>
      <c r="N504" s="74">
        <v>0.2963</v>
      </c>
      <c r="O504" s="73">
        <v>0.1645</v>
      </c>
      <c r="P504" s="74">
        <v>1.76</v>
      </c>
      <c r="Q504" s="75">
        <v>-15.922653</v>
      </c>
      <c r="R504" s="77">
        <v>166.0</v>
      </c>
      <c r="S504" s="75">
        <v>1627.284728</v>
      </c>
      <c r="T504" s="72">
        <v>0.0533</v>
      </c>
      <c r="U504" s="72">
        <v>0.0558</v>
      </c>
      <c r="V504" s="35" t="s">
        <v>107</v>
      </c>
      <c r="W504" s="35">
        <v>14.0</v>
      </c>
      <c r="X504" s="35">
        <v>10.0</v>
      </c>
      <c r="Y504" s="72">
        <v>0.0042</v>
      </c>
      <c r="Z504" s="35">
        <v>0.68</v>
      </c>
      <c r="AA504" s="35" t="s">
        <v>1227</v>
      </c>
      <c r="AB504" s="35" t="s">
        <v>1218</v>
      </c>
      <c r="AC504" s="35" t="s">
        <v>94</v>
      </c>
      <c r="AD504" s="78">
        <v>42969.0</v>
      </c>
      <c r="AE504" s="35">
        <v>7.86</v>
      </c>
      <c r="AF504" s="35">
        <v>3.34</v>
      </c>
      <c r="AG504" s="78">
        <v>45860.0</v>
      </c>
      <c r="AH504" s="35">
        <v>0.091</v>
      </c>
      <c r="AI504" s="35" t="s">
        <v>176</v>
      </c>
      <c r="AJ504" s="35" t="s">
        <v>92</v>
      </c>
      <c r="AK504" s="35" t="s">
        <v>1976</v>
      </c>
      <c r="AL504" s="35">
        <v>5200.0</v>
      </c>
      <c r="AM504" s="35" t="s">
        <v>94</v>
      </c>
      <c r="AN504" s="35" t="s">
        <v>94</v>
      </c>
      <c r="AO504" s="35">
        <v>4.19</v>
      </c>
      <c r="AP504" s="35">
        <v>11.0</v>
      </c>
      <c r="AQ504" s="35" t="s">
        <v>94</v>
      </c>
      <c r="AR504" s="35">
        <v>0.0746</v>
      </c>
      <c r="AS504" s="35" t="s">
        <v>94</v>
      </c>
      <c r="AT504" s="89" t="s">
        <v>1992</v>
      </c>
      <c r="AU504" s="35" t="s">
        <v>1978</v>
      </c>
      <c r="AV504" s="35" t="s">
        <v>1641</v>
      </c>
      <c r="AW504" s="35" t="s">
        <v>1979</v>
      </c>
      <c r="AX504" s="91"/>
    </row>
    <row r="505">
      <c r="A505" s="35">
        <v>503.0</v>
      </c>
      <c r="B505" s="66" t="s">
        <v>1993</v>
      </c>
      <c r="C505" s="81" t="str">
        <f t="shared" si="11"/>
        <v>View</v>
      </c>
      <c r="D505" s="35" t="s">
        <v>1994</v>
      </c>
      <c r="E505" s="70">
        <v>0.2381</v>
      </c>
      <c r="F505" s="84" t="str">
        <f t="shared" si="12"/>
        <v>Preferred Stock</v>
      </c>
      <c r="G505" s="72">
        <v>0.0055</v>
      </c>
      <c r="H505" s="73">
        <v>0.0426</v>
      </c>
      <c r="I505" s="73">
        <v>0.0343</v>
      </c>
      <c r="J505" s="73">
        <v>0.0778</v>
      </c>
      <c r="K505" s="73">
        <v>0.2071</v>
      </c>
      <c r="L505" s="73">
        <v>0.1699</v>
      </c>
      <c r="M505" s="73">
        <v>0.1907</v>
      </c>
      <c r="N505" s="74">
        <v>0.0916</v>
      </c>
      <c r="O505" s="73">
        <v>0.1699</v>
      </c>
      <c r="P505" s="74">
        <v>1.12</v>
      </c>
      <c r="Q505" s="75">
        <v>124.036702</v>
      </c>
      <c r="R505" s="77">
        <v>128.0</v>
      </c>
      <c r="S505" s="75">
        <v>1243.907426</v>
      </c>
      <c r="T505" s="72">
        <v>0.0463</v>
      </c>
      <c r="U505" s="72">
        <v>0.0469</v>
      </c>
      <c r="V505" s="35" t="s">
        <v>107</v>
      </c>
      <c r="W505" s="35">
        <v>32.0</v>
      </c>
      <c r="X505" s="35">
        <v>17.0</v>
      </c>
      <c r="Y505" s="72">
        <v>0.0033</v>
      </c>
      <c r="Z505" s="35">
        <v>0.77</v>
      </c>
      <c r="AA505" s="35" t="s">
        <v>1227</v>
      </c>
      <c r="AB505" s="35" t="s">
        <v>1995</v>
      </c>
      <c r="AC505" s="35" t="s">
        <v>94</v>
      </c>
      <c r="AD505" s="78">
        <v>42926.0</v>
      </c>
      <c r="AE505" s="35">
        <v>7.98</v>
      </c>
      <c r="AF505" s="35">
        <v>3.62</v>
      </c>
      <c r="AG505" s="78">
        <v>45870.0</v>
      </c>
      <c r="AH505" s="35">
        <v>0.0776</v>
      </c>
      <c r="AI505" s="35" t="s">
        <v>176</v>
      </c>
      <c r="AJ505" s="35" t="s">
        <v>92</v>
      </c>
      <c r="AK505" s="35" t="s">
        <v>1976</v>
      </c>
      <c r="AL505" s="35">
        <v>5200.0</v>
      </c>
      <c r="AM505" s="35" t="s">
        <v>94</v>
      </c>
      <c r="AN505" s="35" t="s">
        <v>94</v>
      </c>
      <c r="AO505" s="35">
        <v>2.86</v>
      </c>
      <c r="AP505" s="35">
        <v>12.0</v>
      </c>
      <c r="AQ505" s="35">
        <v>0.0742</v>
      </c>
      <c r="AR505" s="35">
        <v>0.073</v>
      </c>
      <c r="AS505" s="35" t="s">
        <v>94</v>
      </c>
      <c r="AT505" s="89" t="s">
        <v>1996</v>
      </c>
      <c r="AU505" s="35" t="s">
        <v>1978</v>
      </c>
      <c r="AV505" s="35" t="s">
        <v>1641</v>
      </c>
      <c r="AW505" s="35" t="s">
        <v>1979</v>
      </c>
      <c r="AX505" s="91"/>
    </row>
    <row r="506">
      <c r="A506" s="35">
        <v>504.0</v>
      </c>
      <c r="B506" s="66" t="s">
        <v>1976</v>
      </c>
      <c r="C506" s="81" t="str">
        <f t="shared" si="11"/>
        <v>View</v>
      </c>
      <c r="D506" s="35" t="s">
        <v>1997</v>
      </c>
      <c r="E506" s="70">
        <v>-0.1496</v>
      </c>
      <c r="F506" s="84" t="str">
        <f t="shared" si="12"/>
        <v>Preferred Stock</v>
      </c>
      <c r="G506" s="72">
        <v>0.0045</v>
      </c>
      <c r="H506" s="73">
        <v>0.0267</v>
      </c>
      <c r="I506" s="73">
        <v>0.0147</v>
      </c>
      <c r="J506" s="73">
        <v>0.0464</v>
      </c>
      <c r="K506" s="73">
        <v>0.087</v>
      </c>
      <c r="L506" s="73">
        <v>0.2105</v>
      </c>
      <c r="M506" s="73">
        <v>0.1477</v>
      </c>
      <c r="N506" s="74">
        <v>-0.0057</v>
      </c>
      <c r="O506" s="73">
        <v>0.2105</v>
      </c>
      <c r="P506" s="74">
        <v>0.71</v>
      </c>
      <c r="Q506" s="75">
        <v>-772.027275</v>
      </c>
      <c r="R506" s="77">
        <v>446.0</v>
      </c>
      <c r="S506" s="75">
        <v>14108.98521</v>
      </c>
      <c r="T506" s="72">
        <v>0.0643</v>
      </c>
      <c r="U506" s="72">
        <v>0.0658</v>
      </c>
      <c r="V506" s="35" t="s">
        <v>145</v>
      </c>
      <c r="W506" s="35">
        <v>73.0</v>
      </c>
      <c r="X506" s="35">
        <v>79.0</v>
      </c>
      <c r="Y506" s="72">
        <v>0.0067</v>
      </c>
      <c r="Z506" s="35">
        <v>1.23</v>
      </c>
      <c r="AA506" s="35" t="s">
        <v>1227</v>
      </c>
      <c r="AB506" s="35" t="s">
        <v>1998</v>
      </c>
      <c r="AC506" s="35" t="s">
        <v>94</v>
      </c>
      <c r="AD506" s="78">
        <v>39167.0</v>
      </c>
      <c r="AE506" s="35">
        <v>12.92</v>
      </c>
      <c r="AF506" s="35">
        <v>0.25</v>
      </c>
      <c r="AG506" s="78">
        <v>45870.0</v>
      </c>
      <c r="AH506" s="35">
        <v>0.1621</v>
      </c>
      <c r="AI506" s="35" t="s">
        <v>176</v>
      </c>
      <c r="AJ506" s="35" t="s">
        <v>365</v>
      </c>
      <c r="AK506" s="35" t="s">
        <v>1976</v>
      </c>
      <c r="AL506" s="35">
        <v>5200.0</v>
      </c>
      <c r="AM506" s="35" t="s">
        <v>94</v>
      </c>
      <c r="AN506" s="35" t="s">
        <v>94</v>
      </c>
      <c r="AO506" s="35" t="s">
        <v>94</v>
      </c>
      <c r="AP506" s="35" t="s">
        <v>94</v>
      </c>
      <c r="AQ506" s="35" t="s">
        <v>94</v>
      </c>
      <c r="AR506" s="35" t="s">
        <v>94</v>
      </c>
      <c r="AS506" s="35" t="s">
        <v>94</v>
      </c>
      <c r="AT506" s="89" t="s">
        <v>1999</v>
      </c>
      <c r="AU506" s="35" t="s">
        <v>1978</v>
      </c>
      <c r="AV506" s="35" t="s">
        <v>1641</v>
      </c>
      <c r="AW506" s="35" t="s">
        <v>1979</v>
      </c>
      <c r="AX506" s="91"/>
    </row>
    <row r="507">
      <c r="A507" s="35">
        <v>505.0</v>
      </c>
      <c r="B507" s="66" t="s">
        <v>2000</v>
      </c>
      <c r="C507" s="81" t="str">
        <f t="shared" si="11"/>
        <v>View</v>
      </c>
      <c r="D507" s="35" t="s">
        <v>2001</v>
      </c>
      <c r="E507" s="70">
        <v>0.5754</v>
      </c>
      <c r="F507" s="84" t="str">
        <f t="shared" si="12"/>
        <v>Convertibles</v>
      </c>
      <c r="G507" s="72">
        <v>0.0069</v>
      </c>
      <c r="H507" s="73">
        <v>0.077</v>
      </c>
      <c r="I507" s="73">
        <v>0.0433</v>
      </c>
      <c r="J507" s="73">
        <v>0.1777</v>
      </c>
      <c r="K507" s="73">
        <v>0.3487</v>
      </c>
      <c r="L507" s="73">
        <v>0.2167</v>
      </c>
      <c r="M507" s="73">
        <v>0.5942</v>
      </c>
      <c r="N507" s="74">
        <v>0.5205</v>
      </c>
      <c r="O507" s="73">
        <v>0.2411</v>
      </c>
      <c r="P507" s="74">
        <v>2.56</v>
      </c>
      <c r="Q507" s="75">
        <v>-77.644898</v>
      </c>
      <c r="R507" s="77">
        <v>308.0</v>
      </c>
      <c r="S507" s="75">
        <v>1935.424069</v>
      </c>
      <c r="T507" s="72">
        <v>0.02</v>
      </c>
      <c r="U507" s="72">
        <v>0.0301</v>
      </c>
      <c r="V507" s="35" t="s">
        <v>107</v>
      </c>
      <c r="W507" s="35">
        <v>16.0</v>
      </c>
      <c r="X507" s="35">
        <v>3.0</v>
      </c>
      <c r="Y507" s="72">
        <v>0.0069</v>
      </c>
      <c r="Z507" s="35">
        <v>0.7</v>
      </c>
      <c r="AA507" s="35" t="s">
        <v>1191</v>
      </c>
      <c r="AB507" s="35" t="s">
        <v>1237</v>
      </c>
      <c r="AC507" s="35">
        <v>14.96</v>
      </c>
      <c r="AD507" s="78">
        <v>31782.0</v>
      </c>
      <c r="AE507" s="35">
        <v>9.09</v>
      </c>
      <c r="AF507" s="35">
        <v>1.5</v>
      </c>
      <c r="AG507" s="78">
        <v>45849.0</v>
      </c>
      <c r="AH507" s="35">
        <v>0.223</v>
      </c>
      <c r="AI507" s="35" t="s">
        <v>91</v>
      </c>
      <c r="AJ507" s="35"/>
      <c r="AK507" s="35" t="s">
        <v>2002</v>
      </c>
      <c r="AL507" s="35">
        <v>5210.0</v>
      </c>
      <c r="AM507" s="35" t="s">
        <v>94</v>
      </c>
      <c r="AN507" s="35" t="s">
        <v>94</v>
      </c>
      <c r="AO507" s="35" t="s">
        <v>94</v>
      </c>
      <c r="AP507" s="35">
        <v>15.0</v>
      </c>
      <c r="AQ507" s="35" t="s">
        <v>94</v>
      </c>
      <c r="AR507" s="35">
        <v>0.0222</v>
      </c>
      <c r="AS507" s="35" t="s">
        <v>94</v>
      </c>
      <c r="AT507" s="89" t="s">
        <v>2003</v>
      </c>
      <c r="AU507" s="35" t="s">
        <v>2004</v>
      </c>
      <c r="AV507" s="35" t="s">
        <v>1641</v>
      </c>
      <c r="AW507" s="35" t="s">
        <v>2005</v>
      </c>
      <c r="AX507" s="91"/>
    </row>
    <row r="508">
      <c r="A508" s="35">
        <v>506.0</v>
      </c>
      <c r="B508" s="66" t="s">
        <v>2006</v>
      </c>
      <c r="C508" s="81" t="str">
        <f t="shared" si="11"/>
        <v>View</v>
      </c>
      <c r="D508" s="35" t="s">
        <v>2007</v>
      </c>
      <c r="E508" s="70">
        <v>0.5709</v>
      </c>
      <c r="F508" s="84" t="str">
        <f t="shared" si="12"/>
        <v>Convertibles</v>
      </c>
      <c r="G508" s="72">
        <v>0.002</v>
      </c>
      <c r="H508" s="73">
        <v>0.0875</v>
      </c>
      <c r="I508" s="73">
        <v>0.0535</v>
      </c>
      <c r="J508" s="73">
        <v>0.1762</v>
      </c>
      <c r="K508" s="73">
        <v>0.3443</v>
      </c>
      <c r="L508" s="73">
        <v>0.3224</v>
      </c>
      <c r="M508" s="73">
        <v>0.4418</v>
      </c>
      <c r="N508" s="74">
        <v>0.3334</v>
      </c>
      <c r="O508" s="73">
        <v>0.3315</v>
      </c>
      <c r="P508" s="74">
        <v>1.39</v>
      </c>
      <c r="Q508" s="75">
        <v>103.172521</v>
      </c>
      <c r="R508" s="77">
        <v>343.0</v>
      </c>
      <c r="S508" s="75">
        <v>2864.885946</v>
      </c>
      <c r="T508" s="72">
        <v>0.0158</v>
      </c>
      <c r="U508" s="72">
        <v>0.0204</v>
      </c>
      <c r="V508" s="35" t="s">
        <v>107</v>
      </c>
      <c r="W508" s="35">
        <v>35.0</v>
      </c>
      <c r="X508" s="35">
        <v>10.0</v>
      </c>
      <c r="Y508" s="72">
        <v>0.0062</v>
      </c>
      <c r="Z508" s="35">
        <v>0.69</v>
      </c>
      <c r="AA508" s="35" t="s">
        <v>1191</v>
      </c>
      <c r="AB508" s="35" t="s">
        <v>1237</v>
      </c>
      <c r="AC508" s="35" t="s">
        <v>94</v>
      </c>
      <c r="AD508" s="78">
        <v>42157.0</v>
      </c>
      <c r="AE508" s="35">
        <v>10.09</v>
      </c>
      <c r="AF508" s="35">
        <v>4.34</v>
      </c>
      <c r="AG508" s="78">
        <v>45870.0</v>
      </c>
      <c r="AH508" s="35">
        <v>0.115</v>
      </c>
      <c r="AI508" s="35" t="s">
        <v>176</v>
      </c>
      <c r="AJ508" s="35" t="s">
        <v>134</v>
      </c>
      <c r="AK508" s="35" t="s">
        <v>2002</v>
      </c>
      <c r="AL508" s="35">
        <v>5210.0</v>
      </c>
      <c r="AM508" s="35" t="s">
        <v>94</v>
      </c>
      <c r="AN508" s="35" t="s">
        <v>94</v>
      </c>
      <c r="AO508" s="35">
        <v>1.28641</v>
      </c>
      <c r="AP508" s="35">
        <v>15.0</v>
      </c>
      <c r="AQ508" s="35">
        <v>0.0278</v>
      </c>
      <c r="AR508" s="35">
        <v>0.0219</v>
      </c>
      <c r="AS508" s="35" t="s">
        <v>94</v>
      </c>
      <c r="AT508" s="89" t="s">
        <v>2008</v>
      </c>
      <c r="AU508" s="35" t="s">
        <v>2004</v>
      </c>
      <c r="AV508" s="35" t="s">
        <v>1641</v>
      </c>
      <c r="AW508" s="35" t="s">
        <v>2005</v>
      </c>
      <c r="AX508" s="91"/>
    </row>
    <row r="509">
      <c r="A509" s="35">
        <v>507.0</v>
      </c>
      <c r="B509" s="66" t="s">
        <v>2009</v>
      </c>
      <c r="C509" s="81" t="str">
        <f t="shared" si="11"/>
        <v>View</v>
      </c>
      <c r="D509" s="35" t="s">
        <v>2010</v>
      </c>
      <c r="E509" s="70">
        <v>0.4826</v>
      </c>
      <c r="F509" s="84" t="str">
        <f t="shared" si="12"/>
        <v>Convertibles</v>
      </c>
      <c r="G509" s="72">
        <v>0.0061</v>
      </c>
      <c r="H509" s="73">
        <v>0.0717</v>
      </c>
      <c r="I509" s="73">
        <v>0.0438</v>
      </c>
      <c r="J509" s="73">
        <v>0.1176</v>
      </c>
      <c r="K509" s="73">
        <v>0.308</v>
      </c>
      <c r="L509" s="73">
        <v>0.1807</v>
      </c>
      <c r="M509" s="73">
        <v>0.5469</v>
      </c>
      <c r="N509" s="74">
        <v>0.539</v>
      </c>
      <c r="O509" s="73">
        <v>0.1859</v>
      </c>
      <c r="P509" s="74">
        <v>3.01</v>
      </c>
      <c r="Q509" s="75">
        <v>-87.010548</v>
      </c>
      <c r="R509" s="77">
        <v>103.0</v>
      </c>
      <c r="S509" s="75">
        <v>1557.861632</v>
      </c>
      <c r="T509" s="72">
        <v>0.01</v>
      </c>
      <c r="U509" s="72">
        <v>0.0339</v>
      </c>
      <c r="V509" s="35" t="s">
        <v>107</v>
      </c>
      <c r="W509" s="35">
        <v>78.0</v>
      </c>
      <c r="X509" s="35">
        <v>55.0</v>
      </c>
      <c r="Y509" s="72">
        <v>0.0064</v>
      </c>
      <c r="Z509" s="35">
        <v>0.64</v>
      </c>
      <c r="AA509" s="35" t="s">
        <v>1191</v>
      </c>
      <c r="AB509" s="35" t="s">
        <v>1218</v>
      </c>
      <c r="AC509" s="35" t="s">
        <v>94</v>
      </c>
      <c r="AD509" s="78">
        <v>39780.0</v>
      </c>
      <c r="AE509" s="35">
        <v>24.18</v>
      </c>
      <c r="AF509" s="35">
        <v>1.34</v>
      </c>
      <c r="AG509" s="78">
        <v>45838.0</v>
      </c>
      <c r="AH509" s="35">
        <v>0.0778</v>
      </c>
      <c r="AI509" s="35" t="s">
        <v>91</v>
      </c>
      <c r="AJ509" s="35"/>
      <c r="AK509" s="35" t="s">
        <v>2002</v>
      </c>
      <c r="AL509" s="35">
        <v>5210.0</v>
      </c>
      <c r="AM509" s="35" t="s">
        <v>94</v>
      </c>
      <c r="AN509" s="35" t="s">
        <v>94</v>
      </c>
      <c r="AO509" s="35">
        <v>2.69</v>
      </c>
      <c r="AP509" s="35" t="s">
        <v>94</v>
      </c>
      <c r="AQ509" s="35" t="s">
        <v>94</v>
      </c>
      <c r="AR509" s="35">
        <v>0.0177</v>
      </c>
      <c r="AS509" s="35" t="s">
        <v>94</v>
      </c>
      <c r="AT509" s="89" t="s">
        <v>2011</v>
      </c>
      <c r="AU509" s="35" t="s">
        <v>2004</v>
      </c>
      <c r="AV509" s="35" t="s">
        <v>1641</v>
      </c>
      <c r="AW509" s="35" t="s">
        <v>2005</v>
      </c>
      <c r="AX509" s="91"/>
    </row>
    <row r="510">
      <c r="A510" s="35">
        <v>508.0</v>
      </c>
      <c r="B510" s="66" t="s">
        <v>2002</v>
      </c>
      <c r="C510" s="81" t="str">
        <f t="shared" si="11"/>
        <v>View</v>
      </c>
      <c r="D510" s="35" t="s">
        <v>2012</v>
      </c>
      <c r="E510" s="70">
        <v>0.4721</v>
      </c>
      <c r="F510" s="84" t="str">
        <f t="shared" si="12"/>
        <v>Convertibles</v>
      </c>
      <c r="G510" s="72">
        <v>0.004</v>
      </c>
      <c r="H510" s="73">
        <v>0.0878</v>
      </c>
      <c r="I510" s="73">
        <v>0.0555</v>
      </c>
      <c r="J510" s="73">
        <v>0.1772</v>
      </c>
      <c r="K510" s="73">
        <v>0.3175</v>
      </c>
      <c r="L510" s="73">
        <v>0.2964</v>
      </c>
      <c r="M510" s="73">
        <v>0.4398</v>
      </c>
      <c r="N510" s="74">
        <v>0.3457</v>
      </c>
      <c r="O510" s="73">
        <v>0.2986</v>
      </c>
      <c r="P510" s="74">
        <v>1.53</v>
      </c>
      <c r="Q510" s="75">
        <v>-374.472568</v>
      </c>
      <c r="R510" s="77">
        <v>310.0</v>
      </c>
      <c r="S510" s="75">
        <v>4187.827945</v>
      </c>
      <c r="T510" s="72">
        <v>0.0157</v>
      </c>
      <c r="U510" s="72">
        <v>0.0189</v>
      </c>
      <c r="V510" s="35" t="s">
        <v>145</v>
      </c>
      <c r="W510" s="35">
        <v>30.0</v>
      </c>
      <c r="X510" s="35">
        <v>24.0</v>
      </c>
      <c r="Y510" s="72">
        <v>0.0064</v>
      </c>
      <c r="Z510" s="35">
        <v>0.72</v>
      </c>
      <c r="AA510" s="35" t="s">
        <v>1191</v>
      </c>
      <c r="AB510" s="35" t="s">
        <v>2013</v>
      </c>
      <c r="AC510" s="35" t="s">
        <v>94</v>
      </c>
      <c r="AD510" s="78">
        <v>39917.0</v>
      </c>
      <c r="AE510" s="35">
        <v>16.22</v>
      </c>
      <c r="AF510" s="35">
        <v>0.67</v>
      </c>
      <c r="AG510" s="78">
        <v>45870.0</v>
      </c>
      <c r="AH510" s="35">
        <v>0.123</v>
      </c>
      <c r="AI510" s="35" t="s">
        <v>176</v>
      </c>
      <c r="AJ510" s="35" t="s">
        <v>92</v>
      </c>
      <c r="AK510" s="35" t="s">
        <v>2002</v>
      </c>
      <c r="AL510" s="35">
        <v>5210.0</v>
      </c>
      <c r="AM510" s="35" t="s">
        <v>94</v>
      </c>
      <c r="AN510" s="35" t="s">
        <v>94</v>
      </c>
      <c r="AO510" s="35">
        <v>1.5</v>
      </c>
      <c r="AP510" s="35">
        <v>15.0</v>
      </c>
      <c r="AQ510" s="35">
        <v>-0.078319</v>
      </c>
      <c r="AR510" s="35">
        <v>0.0208</v>
      </c>
      <c r="AS510" s="35" t="s">
        <v>94</v>
      </c>
      <c r="AT510" s="89" t="s">
        <v>2014</v>
      </c>
      <c r="AU510" s="35" t="s">
        <v>2004</v>
      </c>
      <c r="AV510" s="35" t="s">
        <v>1641</v>
      </c>
      <c r="AW510" s="35" t="s">
        <v>2005</v>
      </c>
      <c r="AX510" s="91"/>
    </row>
    <row r="511">
      <c r="A511" s="35">
        <v>509.0</v>
      </c>
      <c r="B511" s="66" t="s">
        <v>2015</v>
      </c>
      <c r="C511" s="81" t="str">
        <f t="shared" si="11"/>
        <v>View</v>
      </c>
      <c r="D511" s="35" t="s">
        <v>2016</v>
      </c>
      <c r="E511" s="70">
        <v>0.4315</v>
      </c>
      <c r="F511" s="84" t="str">
        <f t="shared" si="12"/>
        <v>Convertibles</v>
      </c>
      <c r="G511" s="72">
        <v>0.0071</v>
      </c>
      <c r="H511" s="73">
        <v>0.0812</v>
      </c>
      <c r="I511" s="73">
        <v>0.0485</v>
      </c>
      <c r="J511" s="73">
        <v>0.1876</v>
      </c>
      <c r="K511" s="73">
        <v>0.2991</v>
      </c>
      <c r="L511" s="73">
        <v>0.2607</v>
      </c>
      <c r="M511" s="73">
        <v>0.4778</v>
      </c>
      <c r="N511" s="74">
        <v>0.3867</v>
      </c>
      <c r="O511" s="73">
        <v>0.2714</v>
      </c>
      <c r="P511" s="74">
        <v>1.82</v>
      </c>
      <c r="Q511" s="75">
        <v>-102.555493</v>
      </c>
      <c r="R511" s="77">
        <v>111.0</v>
      </c>
      <c r="S511" s="75">
        <v>1323.229218</v>
      </c>
      <c r="T511" s="72">
        <v>0.02</v>
      </c>
      <c r="U511" s="72">
        <v>0.0234</v>
      </c>
      <c r="V511" s="35" t="s">
        <v>107</v>
      </c>
      <c r="W511" s="35">
        <v>8.0</v>
      </c>
      <c r="X511" s="35">
        <v>31.0</v>
      </c>
      <c r="Y511" s="72">
        <v>0.0067</v>
      </c>
      <c r="Z511" s="35">
        <v>0.72</v>
      </c>
      <c r="AA511" s="35" t="s">
        <v>1191</v>
      </c>
      <c r="AB511" s="35" t="s">
        <v>1218</v>
      </c>
      <c r="AC511" s="35" t="s">
        <v>94</v>
      </c>
      <c r="AD511" s="78">
        <v>34078.0</v>
      </c>
      <c r="AE511" s="35">
        <v>21.51</v>
      </c>
      <c r="AF511" s="35">
        <v>2.43</v>
      </c>
      <c r="AG511" s="78">
        <v>45826.0</v>
      </c>
      <c r="AH511" s="35">
        <v>0.193</v>
      </c>
      <c r="AI511" s="35" t="s">
        <v>91</v>
      </c>
      <c r="AJ511" s="35"/>
      <c r="AK511" s="35" t="s">
        <v>2002</v>
      </c>
      <c r="AL511" s="35">
        <v>5210.0</v>
      </c>
      <c r="AM511" s="35" t="s">
        <v>94</v>
      </c>
      <c r="AN511" s="35" t="s">
        <v>94</v>
      </c>
      <c r="AO511" s="35" t="s">
        <v>94</v>
      </c>
      <c r="AP511" s="35" t="s">
        <v>94</v>
      </c>
      <c r="AQ511" s="35" t="s">
        <v>94</v>
      </c>
      <c r="AR511" s="35">
        <v>0.018</v>
      </c>
      <c r="AS511" s="35" t="s">
        <v>94</v>
      </c>
      <c r="AT511" s="89" t="s">
        <v>2017</v>
      </c>
      <c r="AU511" s="35" t="s">
        <v>2004</v>
      </c>
      <c r="AV511" s="35" t="s">
        <v>1641</v>
      </c>
      <c r="AW511" s="35" t="s">
        <v>2005</v>
      </c>
      <c r="AX511" s="91"/>
    </row>
    <row r="512">
      <c r="A512" s="35">
        <v>510.0</v>
      </c>
      <c r="B512" s="66" t="s">
        <v>2018</v>
      </c>
      <c r="C512" s="81" t="str">
        <f t="shared" si="11"/>
        <v>View</v>
      </c>
      <c r="D512" s="35" t="s">
        <v>2019</v>
      </c>
      <c r="E512" s="70">
        <v>0.9651</v>
      </c>
      <c r="F512" s="84" t="str">
        <f t="shared" si="12"/>
        <v>Miscellaneous Fixed Income</v>
      </c>
      <c r="G512" s="72">
        <v>0.0176</v>
      </c>
      <c r="H512" s="73">
        <v>0.0474</v>
      </c>
      <c r="I512" s="73">
        <v>0.0533</v>
      </c>
      <c r="J512" s="73">
        <v>0.1349</v>
      </c>
      <c r="K512" s="73">
        <v>0.4185</v>
      </c>
      <c r="L512" s="73">
        <v>0.1269</v>
      </c>
      <c r="M512" s="73">
        <v>0.515</v>
      </c>
      <c r="N512" s="74">
        <v>0.9101</v>
      </c>
      <c r="O512" s="73">
        <v>0.1269</v>
      </c>
      <c r="P512" s="74">
        <v>4.06</v>
      </c>
      <c r="Q512" s="75">
        <v>33.93053009</v>
      </c>
      <c r="R512" s="77">
        <v>303.0</v>
      </c>
      <c r="S512" s="75">
        <v>3660.11021</v>
      </c>
      <c r="T512" s="72">
        <v>0.0</v>
      </c>
      <c r="U512" s="72">
        <v>0.1436</v>
      </c>
      <c r="V512" s="35" t="s">
        <v>107</v>
      </c>
      <c r="W512" s="35" t="s">
        <v>94</v>
      </c>
      <c r="X512" s="35" t="s">
        <v>94</v>
      </c>
      <c r="Y512" s="72">
        <v>0.0037</v>
      </c>
      <c r="Z512" s="35">
        <v>0.34</v>
      </c>
      <c r="AA512" s="35" t="s">
        <v>1227</v>
      </c>
      <c r="AB512" s="35" t="s">
        <v>1364</v>
      </c>
      <c r="AC512" s="35" t="s">
        <v>94</v>
      </c>
      <c r="AD512" s="78">
        <v>41306.0</v>
      </c>
      <c r="AE512" s="35">
        <v>12.18</v>
      </c>
      <c r="AF512" s="35">
        <v>4.34</v>
      </c>
      <c r="AG512" s="78">
        <v>45828.0</v>
      </c>
      <c r="AH512" s="35">
        <v>0.2113</v>
      </c>
      <c r="AI512" s="35" t="s">
        <v>91</v>
      </c>
      <c r="AJ512" s="35"/>
      <c r="AK512" s="35" t="s">
        <v>1615</v>
      </c>
      <c r="AL512" s="35">
        <v>5220.0</v>
      </c>
      <c r="AM512" s="35" t="s">
        <v>94</v>
      </c>
      <c r="AN512" s="35" t="s">
        <v>94</v>
      </c>
      <c r="AO512" s="35" t="s">
        <v>94</v>
      </c>
      <c r="AP512" s="35">
        <v>16.0</v>
      </c>
      <c r="AQ512" s="35" t="s">
        <v>94</v>
      </c>
      <c r="AR512" s="35" t="s">
        <v>94</v>
      </c>
      <c r="AS512" s="35" t="s">
        <v>94</v>
      </c>
      <c r="AT512" s="89" t="s">
        <v>2020</v>
      </c>
      <c r="AU512" s="35" t="s">
        <v>2021</v>
      </c>
      <c r="AV512" s="35" t="s">
        <v>1641</v>
      </c>
      <c r="AW512" s="35" t="s">
        <v>2022</v>
      </c>
      <c r="AX512" s="91"/>
    </row>
    <row r="513">
      <c r="A513" s="35">
        <v>511.0</v>
      </c>
      <c r="B513" s="66" t="s">
        <v>2023</v>
      </c>
      <c r="C513" s="81" t="str">
        <f t="shared" si="11"/>
        <v>View</v>
      </c>
      <c r="D513" s="35" t="s">
        <v>2024</v>
      </c>
      <c r="E513" s="70">
        <v>0.9462</v>
      </c>
      <c r="F513" s="84" t="str">
        <f t="shared" si="12"/>
        <v>Miscellaneous Fixed Income</v>
      </c>
      <c r="G513" s="72">
        <v>0.0191</v>
      </c>
      <c r="H513" s="73">
        <v>0.0466</v>
      </c>
      <c r="I513" s="73">
        <v>0.0524</v>
      </c>
      <c r="J513" s="73">
        <v>0.1334</v>
      </c>
      <c r="K513" s="73">
        <v>0.414</v>
      </c>
      <c r="L513" s="73">
        <v>0.1271</v>
      </c>
      <c r="M513" s="73">
        <v>0.508</v>
      </c>
      <c r="N513" s="74">
        <v>0.8902</v>
      </c>
      <c r="O513" s="73">
        <v>0.1271</v>
      </c>
      <c r="P513" s="74">
        <v>4.0</v>
      </c>
      <c r="Q513" s="75">
        <v>33.93053009</v>
      </c>
      <c r="R513" s="77">
        <v>303.0</v>
      </c>
      <c r="S513" s="75">
        <v>3664.509592</v>
      </c>
      <c r="T513" s="72">
        <v>0.0</v>
      </c>
      <c r="U513" s="72">
        <v>0.141</v>
      </c>
      <c r="V513" s="35" t="s">
        <v>107</v>
      </c>
      <c r="W513" s="35" t="s">
        <v>94</v>
      </c>
      <c r="X513" s="35" t="s">
        <v>94</v>
      </c>
      <c r="Y513" s="72">
        <v>0.0037</v>
      </c>
      <c r="Z513" s="35">
        <v>0.34</v>
      </c>
      <c r="AA513" s="35" t="s">
        <v>1227</v>
      </c>
      <c r="AB513" s="35" t="s">
        <v>1364</v>
      </c>
      <c r="AC513" s="35" t="s">
        <v>94</v>
      </c>
      <c r="AD513" s="78">
        <v>41306.0</v>
      </c>
      <c r="AE513" s="35">
        <v>12.18</v>
      </c>
      <c r="AF513" s="35">
        <v>4.34</v>
      </c>
      <c r="AG513" s="78">
        <v>45828.0</v>
      </c>
      <c r="AH513" s="35">
        <v>0.208</v>
      </c>
      <c r="AI513" s="35" t="s">
        <v>91</v>
      </c>
      <c r="AJ513" s="35"/>
      <c r="AK513" s="35" t="s">
        <v>1615</v>
      </c>
      <c r="AL513" s="35">
        <v>5220.0</v>
      </c>
      <c r="AM513" s="35" t="s">
        <v>94</v>
      </c>
      <c r="AN513" s="35" t="s">
        <v>94</v>
      </c>
      <c r="AO513" s="35" t="s">
        <v>94</v>
      </c>
      <c r="AP513" s="35">
        <v>16.0</v>
      </c>
      <c r="AQ513" s="35" t="s">
        <v>94</v>
      </c>
      <c r="AR513" s="35" t="s">
        <v>94</v>
      </c>
      <c r="AS513" s="35" t="s">
        <v>94</v>
      </c>
      <c r="AT513" s="89" t="s">
        <v>2025</v>
      </c>
      <c r="AU513" s="35" t="s">
        <v>2021</v>
      </c>
      <c r="AV513" s="35" t="s">
        <v>1641</v>
      </c>
      <c r="AW513" s="35" t="s">
        <v>2022</v>
      </c>
      <c r="AX513" s="91"/>
    </row>
    <row r="514">
      <c r="A514" s="35">
        <v>512.0</v>
      </c>
      <c r="B514" s="66" t="s">
        <v>2026</v>
      </c>
      <c r="C514" s="81" t="str">
        <f t="shared" si="11"/>
        <v>View</v>
      </c>
      <c r="D514" s="35" t="s">
        <v>2027</v>
      </c>
      <c r="E514" s="70">
        <v>0.9226</v>
      </c>
      <c r="F514" s="84" t="str">
        <f t="shared" si="12"/>
        <v>Miscellaneous Fixed Income</v>
      </c>
      <c r="G514" s="72">
        <v>1.0E-4</v>
      </c>
      <c r="H514" s="73">
        <v>0.0451</v>
      </c>
      <c r="I514" s="73">
        <v>0.0366</v>
      </c>
      <c r="J514" s="73">
        <v>0.0725</v>
      </c>
      <c r="K514" s="73">
        <v>0.2205</v>
      </c>
      <c r="L514" s="73">
        <v>0.0699</v>
      </c>
      <c r="M514" s="73">
        <v>0.2369</v>
      </c>
      <c r="N514" s="74">
        <v>0.5879</v>
      </c>
      <c r="O514" s="73">
        <v>0.0699</v>
      </c>
      <c r="P514" s="74">
        <v>3.34</v>
      </c>
      <c r="Q514" s="75">
        <v>565.113277</v>
      </c>
      <c r="R514" s="77">
        <v>1795.0</v>
      </c>
      <c r="S514" s="75">
        <v>4033.850182</v>
      </c>
      <c r="T514" s="72">
        <v>0.06</v>
      </c>
      <c r="U514" s="72">
        <v>0.0608</v>
      </c>
      <c r="V514" s="35" t="s">
        <v>107</v>
      </c>
      <c r="W514" s="35" t="s">
        <v>94</v>
      </c>
      <c r="X514" s="35" t="s">
        <v>94</v>
      </c>
      <c r="Y514" s="72">
        <v>0.001</v>
      </c>
      <c r="Z514" s="35">
        <v>0.27</v>
      </c>
      <c r="AA514" s="35" t="s">
        <v>1227</v>
      </c>
      <c r="AB514" s="35" t="s">
        <v>1237</v>
      </c>
      <c r="AC514" s="35" t="s">
        <v>94</v>
      </c>
      <c r="AD514" s="78">
        <v>42268.0</v>
      </c>
      <c r="AE514" s="35">
        <v>9.78</v>
      </c>
      <c r="AF514" s="35">
        <v>9.39</v>
      </c>
      <c r="AG514" s="78">
        <v>45869.0</v>
      </c>
      <c r="AH514" s="35">
        <v>0.0471</v>
      </c>
      <c r="AI514" s="35" t="s">
        <v>1228</v>
      </c>
      <c r="AJ514" s="35"/>
      <c r="AK514" s="35" t="s">
        <v>1615</v>
      </c>
      <c r="AL514" s="35">
        <v>5220.0</v>
      </c>
      <c r="AM514" s="35" t="s">
        <v>94</v>
      </c>
      <c r="AN514" s="35" t="s">
        <v>94</v>
      </c>
      <c r="AO514" s="35">
        <v>1.46603</v>
      </c>
      <c r="AP514" s="35">
        <v>13.0</v>
      </c>
      <c r="AQ514" s="35">
        <v>0.0654</v>
      </c>
      <c r="AR514" s="35">
        <v>0.0489</v>
      </c>
      <c r="AS514" s="35" t="s">
        <v>94</v>
      </c>
      <c r="AT514" s="89" t="s">
        <v>2028</v>
      </c>
      <c r="AU514" s="35" t="s">
        <v>2021</v>
      </c>
      <c r="AV514" s="35" t="s">
        <v>1641</v>
      </c>
      <c r="AW514" s="35" t="s">
        <v>2022</v>
      </c>
      <c r="AX514" s="91"/>
    </row>
    <row r="515">
      <c r="A515" s="35">
        <v>513.0</v>
      </c>
      <c r="B515" s="66"/>
      <c r="C515" s="67"/>
      <c r="D515" s="69" t="s">
        <v>2029</v>
      </c>
      <c r="E515" s="70"/>
      <c r="F515" s="71"/>
      <c r="G515" s="72"/>
      <c r="H515" s="73"/>
      <c r="I515" s="73"/>
      <c r="J515" s="73"/>
      <c r="K515" s="73"/>
      <c r="L515" s="73"/>
      <c r="M515" s="73"/>
      <c r="N515" s="74"/>
      <c r="O515" s="73"/>
      <c r="P515" s="74"/>
      <c r="Q515" s="75"/>
      <c r="R515" s="77"/>
      <c r="S515" s="75"/>
      <c r="T515" s="72"/>
      <c r="U515" s="72"/>
      <c r="V515" s="35" t="s">
        <v>80</v>
      </c>
      <c r="W515" s="35"/>
      <c r="X515" s="35"/>
      <c r="Y515" s="72"/>
      <c r="Z515" s="35"/>
      <c r="AA515" s="35"/>
      <c r="AB515" s="35"/>
      <c r="AC515" s="35"/>
      <c r="AD515" s="78"/>
      <c r="AE515" s="35"/>
      <c r="AF515" s="35"/>
      <c r="AG515" s="78"/>
      <c r="AH515" s="35"/>
      <c r="AI515" s="35"/>
      <c r="AJ515" s="35"/>
      <c r="AK515" s="35"/>
      <c r="AL515" s="35">
        <v>5999.0</v>
      </c>
      <c r="AM515" s="35"/>
      <c r="AN515" s="35"/>
      <c r="AO515" s="35"/>
      <c r="AP515" s="35"/>
      <c r="AQ515" s="35"/>
      <c r="AR515" s="35"/>
      <c r="AS515" s="35"/>
      <c r="AT515" s="79"/>
      <c r="AU515" s="35"/>
      <c r="AV515" s="35"/>
      <c r="AW515" s="35"/>
      <c r="AX515" s="91"/>
    </row>
    <row r="516">
      <c r="A516" s="35">
        <v>514.0</v>
      </c>
      <c r="B516" s="66" t="s">
        <v>2030</v>
      </c>
      <c r="C516" s="81" t="str">
        <f t="shared" ref="C516:C609" si="13">HYPERLINK("https://vizwealth.com/v/" &amp; B516 &amp; "%2C%20" &amp; AK516 &amp; "/2015/t/cy_3!25?show=&amp;align=true", "View")</f>
        <v>View</v>
      </c>
      <c r="D516" s="35" t="s">
        <v>2031</v>
      </c>
      <c r="E516" s="70">
        <v>0.0369</v>
      </c>
      <c r="F516" s="84" t="str">
        <f t="shared" ref="F516:F609" si="14">hyperlink("https://vizwealth.com/category/" &amp; AU516 &amp; "?q=&amp;c=&amp;u=public&amp;ft[]=etf&amp;aum=200&amp;yro=5&amp;req=sharpe_ratio.desc.42.0.&amp;esg=false",AW516)</f>
        <v>High Yield Muni</v>
      </c>
      <c r="G516" s="72">
        <v>0.0091</v>
      </c>
      <c r="H516" s="73">
        <v>-0.0468</v>
      </c>
      <c r="I516" s="73">
        <v>-0.0564</v>
      </c>
      <c r="J516" s="73">
        <v>-0.0349</v>
      </c>
      <c r="K516" s="73">
        <v>0.1592</v>
      </c>
      <c r="L516" s="73">
        <v>0.1219</v>
      </c>
      <c r="M516" s="73">
        <v>0.19</v>
      </c>
      <c r="N516" s="74">
        <v>0.0895</v>
      </c>
      <c r="O516" s="73">
        <v>0.1219</v>
      </c>
      <c r="P516" s="74">
        <v>1.51</v>
      </c>
      <c r="Q516" s="75">
        <v>1915.052495</v>
      </c>
      <c r="R516" s="77">
        <v>1733.0</v>
      </c>
      <c r="S516" s="75">
        <v>6979.748571</v>
      </c>
      <c r="T516" s="72">
        <v>0.06</v>
      </c>
      <c r="U516" s="72">
        <v>0.0579</v>
      </c>
      <c r="V516" s="35" t="s">
        <v>107</v>
      </c>
      <c r="W516" s="35">
        <v>90.0</v>
      </c>
      <c r="X516" s="35" t="s">
        <v>94</v>
      </c>
      <c r="Y516" s="72">
        <v>0.0036</v>
      </c>
      <c r="Z516" s="35">
        <v>0.73</v>
      </c>
      <c r="AA516" s="35" t="s">
        <v>2032</v>
      </c>
      <c r="AB516" s="35" t="s">
        <v>2033</v>
      </c>
      <c r="AC516" s="35" t="s">
        <v>94</v>
      </c>
      <c r="AD516" s="78">
        <v>39405.0</v>
      </c>
      <c r="AE516" s="35">
        <v>1.5</v>
      </c>
      <c r="AF516" s="35">
        <v>1.5</v>
      </c>
      <c r="AG516" s="78">
        <v>45869.0</v>
      </c>
      <c r="AH516" s="35">
        <v>0.0415</v>
      </c>
      <c r="AI516" s="35" t="s">
        <v>1228</v>
      </c>
      <c r="AJ516" s="35"/>
      <c r="AK516" s="35" t="s">
        <v>2034</v>
      </c>
      <c r="AL516" s="35">
        <v>6000.0</v>
      </c>
      <c r="AM516" s="35" t="s">
        <v>94</v>
      </c>
      <c r="AN516" s="35" t="s">
        <v>94</v>
      </c>
      <c r="AO516" s="35">
        <v>10.43742</v>
      </c>
      <c r="AP516" s="35">
        <v>13.0</v>
      </c>
      <c r="AQ516" s="35">
        <v>0.0627933</v>
      </c>
      <c r="AR516" s="35">
        <v>0.0578</v>
      </c>
      <c r="AS516" s="35" t="s">
        <v>94</v>
      </c>
      <c r="AT516" s="89" t="s">
        <v>2035</v>
      </c>
      <c r="AU516" s="35" t="s">
        <v>2036</v>
      </c>
      <c r="AV516" s="35" t="s">
        <v>1641</v>
      </c>
      <c r="AW516" s="35" t="s">
        <v>2037</v>
      </c>
      <c r="AX516" s="91"/>
    </row>
    <row r="517">
      <c r="A517" s="35">
        <v>515.0</v>
      </c>
      <c r="B517" s="66" t="s">
        <v>2038</v>
      </c>
      <c r="C517" s="81" t="str">
        <f t="shared" si="13"/>
        <v>View</v>
      </c>
      <c r="D517" s="35" t="s">
        <v>2039</v>
      </c>
      <c r="E517" s="70">
        <v>-0.1634</v>
      </c>
      <c r="F517" s="84" t="str">
        <f t="shared" si="14"/>
        <v>High Yield Muni</v>
      </c>
      <c r="G517" s="72">
        <v>0.0</v>
      </c>
      <c r="H517" s="73">
        <v>6.0E-4</v>
      </c>
      <c r="I517" s="73">
        <v>-0.0072</v>
      </c>
      <c r="J517" s="73">
        <v>0.0052</v>
      </c>
      <c r="K517" s="73">
        <v>0.1163</v>
      </c>
      <c r="L517" s="73">
        <v>0.1407</v>
      </c>
      <c r="M517" s="73">
        <v>0.1015</v>
      </c>
      <c r="N517" s="74">
        <v>-0.1688</v>
      </c>
      <c r="O517" s="73">
        <v>0.1407</v>
      </c>
      <c r="P517" s="74">
        <v>0.69</v>
      </c>
      <c r="Q517" s="75">
        <v>49.644918</v>
      </c>
      <c r="R517" s="77">
        <v>295.0</v>
      </c>
      <c r="S517" s="75">
        <v>203.991052</v>
      </c>
      <c r="T517" s="72">
        <v>0.0</v>
      </c>
      <c r="U517" s="72">
        <v>0.0491</v>
      </c>
      <c r="V517" s="35" t="s">
        <v>107</v>
      </c>
      <c r="W517" s="35">
        <v>16.0</v>
      </c>
      <c r="X517" s="35">
        <v>1.0</v>
      </c>
      <c r="Y517" s="72">
        <v>0.0028</v>
      </c>
      <c r="Z517" s="35">
        <v>1.01</v>
      </c>
      <c r="AA517" s="35" t="s">
        <v>2032</v>
      </c>
      <c r="AB517" s="35" t="s">
        <v>1241</v>
      </c>
      <c r="AC517" s="35" t="s">
        <v>94</v>
      </c>
      <c r="AD517" s="78">
        <v>41085.0</v>
      </c>
      <c r="AE517" s="35">
        <v>9.87</v>
      </c>
      <c r="AF517" s="35">
        <v>2.2</v>
      </c>
      <c r="AG517" s="78">
        <v>45869.0</v>
      </c>
      <c r="AH517" s="35">
        <v>0.0408</v>
      </c>
      <c r="AI517" s="35" t="s">
        <v>1228</v>
      </c>
      <c r="AJ517" s="35"/>
      <c r="AK517" s="35" t="s">
        <v>2034</v>
      </c>
      <c r="AL517" s="35">
        <v>6000.0</v>
      </c>
      <c r="AM517" s="35" t="s">
        <v>94</v>
      </c>
      <c r="AN517" s="35" t="s">
        <v>94</v>
      </c>
      <c r="AO517" s="35">
        <v>6.99507</v>
      </c>
      <c r="AP517" s="35">
        <v>13.0</v>
      </c>
      <c r="AQ517" s="35">
        <v>0.0497813</v>
      </c>
      <c r="AR517" s="35">
        <v>0.0514</v>
      </c>
      <c r="AS517" s="35" t="s">
        <v>94</v>
      </c>
      <c r="AT517" s="89" t="s">
        <v>2040</v>
      </c>
      <c r="AU517" s="35" t="s">
        <v>2036</v>
      </c>
      <c r="AV517" s="35" t="s">
        <v>1641</v>
      </c>
      <c r="AW517" s="35" t="s">
        <v>2037</v>
      </c>
      <c r="AX517" s="91"/>
    </row>
    <row r="518">
      <c r="A518" s="35">
        <v>516.0</v>
      </c>
      <c r="B518" s="66" t="s">
        <v>2041</v>
      </c>
      <c r="C518" s="81" t="str">
        <f t="shared" si="13"/>
        <v>View</v>
      </c>
      <c r="D518" s="35" t="s">
        <v>2042</v>
      </c>
      <c r="E518" s="70">
        <v>-0.213</v>
      </c>
      <c r="F518" s="84" t="str">
        <f t="shared" si="14"/>
        <v>High Yield Muni</v>
      </c>
      <c r="G518" s="72">
        <v>0.003</v>
      </c>
      <c r="H518" s="73">
        <v>0.0105</v>
      </c>
      <c r="I518" s="73">
        <v>0.0074</v>
      </c>
      <c r="J518" s="73">
        <v>0.0207</v>
      </c>
      <c r="K518" s="73">
        <v>0.1142</v>
      </c>
      <c r="L518" s="73">
        <v>0.1466</v>
      </c>
      <c r="M518" s="73">
        <v>0.1065</v>
      </c>
      <c r="N518" s="74">
        <v>-0.1733</v>
      </c>
      <c r="O518" s="73">
        <v>0.1466</v>
      </c>
      <c r="P518" s="74">
        <v>0.67</v>
      </c>
      <c r="Q518" s="75">
        <v>271.432889</v>
      </c>
      <c r="R518" s="77">
        <v>863.0</v>
      </c>
      <c r="S518" s="75">
        <v>798.84735</v>
      </c>
      <c r="T518" s="72">
        <v>0.0417</v>
      </c>
      <c r="U518" s="72">
        <v>0.0413</v>
      </c>
      <c r="V518" s="35" t="s">
        <v>107</v>
      </c>
      <c r="W518" s="35">
        <v>7.0</v>
      </c>
      <c r="X518" s="35">
        <v>2.0</v>
      </c>
      <c r="Y518" s="72">
        <v>0.003</v>
      </c>
      <c r="Z518" s="35">
        <v>0.95</v>
      </c>
      <c r="AA518" s="35" t="s">
        <v>2032</v>
      </c>
      <c r="AB518" s="35" t="s">
        <v>1241</v>
      </c>
      <c r="AC518" s="35" t="s">
        <v>94</v>
      </c>
      <c r="AD518" s="78">
        <v>42978.0</v>
      </c>
      <c r="AE518" s="35">
        <v>7.84</v>
      </c>
      <c r="AF518" s="35">
        <v>4.66</v>
      </c>
      <c r="AG518" s="78">
        <v>45870.0</v>
      </c>
      <c r="AH518" s="35">
        <v>0.0912</v>
      </c>
      <c r="AI518" s="35" t="s">
        <v>176</v>
      </c>
      <c r="AJ518" s="35" t="s">
        <v>92</v>
      </c>
      <c r="AK518" s="35" t="s">
        <v>2034</v>
      </c>
      <c r="AL518" s="35">
        <v>6000.0</v>
      </c>
      <c r="AM518" s="35" t="s">
        <v>94</v>
      </c>
      <c r="AN518" s="35" t="s">
        <v>94</v>
      </c>
      <c r="AO518" s="35">
        <v>6.69</v>
      </c>
      <c r="AP518" s="35">
        <v>11.0</v>
      </c>
      <c r="AQ518" s="35">
        <v>0.0485</v>
      </c>
      <c r="AR518" s="35">
        <v>0.0502</v>
      </c>
      <c r="AS518" s="35" t="s">
        <v>94</v>
      </c>
      <c r="AT518" s="89" t="s">
        <v>2043</v>
      </c>
      <c r="AU518" s="35" t="s">
        <v>2036</v>
      </c>
      <c r="AV518" s="35" t="s">
        <v>1641</v>
      </c>
      <c r="AW518" s="35" t="s">
        <v>2037</v>
      </c>
      <c r="AX518" s="91"/>
    </row>
    <row r="519">
      <c r="A519" s="35">
        <v>517.0</v>
      </c>
      <c r="B519" s="66" t="s">
        <v>2044</v>
      </c>
      <c r="C519" s="81" t="str">
        <f t="shared" si="13"/>
        <v>View</v>
      </c>
      <c r="D519" s="35" t="s">
        <v>2045</v>
      </c>
      <c r="E519" s="70">
        <v>-0.276</v>
      </c>
      <c r="F519" s="84" t="str">
        <f t="shared" si="14"/>
        <v>High Yield Muni</v>
      </c>
      <c r="G519" s="72">
        <v>0.0066</v>
      </c>
      <c r="H519" s="73">
        <v>-0.0068</v>
      </c>
      <c r="I519" s="73">
        <v>-0.0119</v>
      </c>
      <c r="J519" s="73">
        <v>0.0023</v>
      </c>
      <c r="K519" s="73">
        <v>0.0863</v>
      </c>
      <c r="L519" s="73">
        <v>0.1674</v>
      </c>
      <c r="M519" s="73">
        <v>0.0993</v>
      </c>
      <c r="N519" s="74">
        <v>-0.1572</v>
      </c>
      <c r="O519" s="73">
        <v>0.1674</v>
      </c>
      <c r="P519" s="74">
        <v>0.56</v>
      </c>
      <c r="Q519" s="75">
        <v>481.041015</v>
      </c>
      <c r="R519" s="77">
        <v>3660.0</v>
      </c>
      <c r="S519" s="75">
        <v>12870.86876</v>
      </c>
      <c r="T519" s="72">
        <v>0.04</v>
      </c>
      <c r="U519" s="72">
        <v>0.0405</v>
      </c>
      <c r="V519" s="35" t="s">
        <v>107</v>
      </c>
      <c r="W519" s="35">
        <v>18.0</v>
      </c>
      <c r="X519" s="35">
        <v>9.0</v>
      </c>
      <c r="Y519" s="72">
        <v>0.003</v>
      </c>
      <c r="Z519" s="35">
        <v>1.13</v>
      </c>
      <c r="AA519" s="35" t="s">
        <v>2032</v>
      </c>
      <c r="AB519" s="35" t="s">
        <v>1241</v>
      </c>
      <c r="AC519" s="35" t="s">
        <v>94</v>
      </c>
      <c r="AD519" s="78">
        <v>34603.0</v>
      </c>
      <c r="AE519" s="35">
        <v>13.76</v>
      </c>
      <c r="AF519" s="35">
        <v>3.75</v>
      </c>
      <c r="AG519" s="78">
        <v>45869.0</v>
      </c>
      <c r="AH519" s="35">
        <v>0.0531</v>
      </c>
      <c r="AI519" s="35" t="s">
        <v>1228</v>
      </c>
      <c r="AJ519" s="35"/>
      <c r="AK519" s="35" t="s">
        <v>2034</v>
      </c>
      <c r="AL519" s="35">
        <v>6000.0</v>
      </c>
      <c r="AM519" s="35" t="s">
        <v>94</v>
      </c>
      <c r="AN519" s="35" t="s">
        <v>94</v>
      </c>
      <c r="AO519" s="35">
        <v>8.19326</v>
      </c>
      <c r="AP519" s="35">
        <v>12.0</v>
      </c>
      <c r="AQ519" s="35">
        <v>0.0516161</v>
      </c>
      <c r="AR519" s="35">
        <v>0.0522</v>
      </c>
      <c r="AS519" s="35" t="s">
        <v>94</v>
      </c>
      <c r="AT519" s="89" t="s">
        <v>2046</v>
      </c>
      <c r="AU519" s="35" t="s">
        <v>2036</v>
      </c>
      <c r="AV519" s="35" t="s">
        <v>1641</v>
      </c>
      <c r="AW519" s="35" t="s">
        <v>2037</v>
      </c>
      <c r="AX519" s="91"/>
    </row>
    <row r="520">
      <c r="A520" s="35">
        <v>518.0</v>
      </c>
      <c r="B520" s="66" t="s">
        <v>2047</v>
      </c>
      <c r="C520" s="81" t="str">
        <f t="shared" si="13"/>
        <v>View</v>
      </c>
      <c r="D520" s="35" t="s">
        <v>2048</v>
      </c>
      <c r="E520" s="70">
        <v>-0.4272</v>
      </c>
      <c r="F520" s="84" t="str">
        <f t="shared" si="14"/>
        <v>High Yield Muni</v>
      </c>
      <c r="G520" s="72">
        <v>0.0035</v>
      </c>
      <c r="H520" s="73">
        <v>-0.0217</v>
      </c>
      <c r="I520" s="73">
        <v>-0.0267</v>
      </c>
      <c r="J520" s="73">
        <v>-0.0208</v>
      </c>
      <c r="K520" s="73">
        <v>0.0423</v>
      </c>
      <c r="L520" s="73">
        <v>0.2016</v>
      </c>
      <c r="M520" s="73">
        <v>0.0352</v>
      </c>
      <c r="N520" s="74">
        <v>-0.3001</v>
      </c>
      <c r="O520" s="73">
        <v>0.2016</v>
      </c>
      <c r="P520" s="74">
        <v>0.14</v>
      </c>
      <c r="Q520" s="75">
        <v>-102.053661</v>
      </c>
      <c r="R520" s="77">
        <v>1767.0</v>
      </c>
      <c r="S520" s="75">
        <v>2658.840969</v>
      </c>
      <c r="T520" s="72">
        <v>0.0511</v>
      </c>
      <c r="U520" s="72">
        <v>0.046</v>
      </c>
      <c r="V520" s="35" t="s">
        <v>107</v>
      </c>
      <c r="W520" s="35">
        <v>51.0</v>
      </c>
      <c r="X520" s="35">
        <v>60.0</v>
      </c>
      <c r="Y520" s="72">
        <v>0.0041</v>
      </c>
      <c r="Z520" s="35">
        <v>1.31</v>
      </c>
      <c r="AA520" s="35" t="s">
        <v>2032</v>
      </c>
      <c r="AB520" s="35" t="s">
        <v>1218</v>
      </c>
      <c r="AC520" s="35" t="s">
        <v>94</v>
      </c>
      <c r="AD520" s="78">
        <v>40646.0</v>
      </c>
      <c r="AE520" s="35">
        <v>14.23</v>
      </c>
      <c r="AF520" s="35">
        <v>3.67</v>
      </c>
      <c r="AG520" s="78">
        <v>45870.0</v>
      </c>
      <c r="AH520" s="35">
        <v>0.0958</v>
      </c>
      <c r="AI520" s="35" t="s">
        <v>176</v>
      </c>
      <c r="AJ520" s="35" t="s">
        <v>92</v>
      </c>
      <c r="AK520" s="35" t="s">
        <v>2034</v>
      </c>
      <c r="AL520" s="35">
        <v>6000.0</v>
      </c>
      <c r="AM520" s="35" t="s">
        <v>94</v>
      </c>
      <c r="AN520" s="35" t="s">
        <v>94</v>
      </c>
      <c r="AO520" s="35">
        <v>7.76</v>
      </c>
      <c r="AP520" s="35">
        <v>13.0</v>
      </c>
      <c r="AQ520" s="35">
        <v>0.0556</v>
      </c>
      <c r="AR520" s="35">
        <v>0.0526</v>
      </c>
      <c r="AS520" s="35" t="s">
        <v>94</v>
      </c>
      <c r="AT520" s="89" t="s">
        <v>2049</v>
      </c>
      <c r="AU520" s="35" t="s">
        <v>2036</v>
      </c>
      <c r="AV520" s="35" t="s">
        <v>1641</v>
      </c>
      <c r="AW520" s="35" t="s">
        <v>2037</v>
      </c>
      <c r="AX520" s="91"/>
    </row>
    <row r="521">
      <c r="A521" s="35">
        <v>519.0</v>
      </c>
      <c r="B521" s="66" t="s">
        <v>2050</v>
      </c>
      <c r="C521" s="81" t="str">
        <f t="shared" si="13"/>
        <v>View</v>
      </c>
      <c r="D521" s="35" t="s">
        <v>2051</v>
      </c>
      <c r="E521" s="70">
        <v>-0.43</v>
      </c>
      <c r="F521" s="84" t="str">
        <f t="shared" si="14"/>
        <v>High Yield Muni</v>
      </c>
      <c r="G521" s="72">
        <v>0.007</v>
      </c>
      <c r="H521" s="73">
        <v>-0.0152</v>
      </c>
      <c r="I521" s="73">
        <v>-0.0226</v>
      </c>
      <c r="J521" s="73">
        <v>-0.0124</v>
      </c>
      <c r="K521" s="73">
        <v>0.063</v>
      </c>
      <c r="L521" s="73">
        <v>0.1883</v>
      </c>
      <c r="M521" s="73">
        <v>0.0716</v>
      </c>
      <c r="N521" s="74">
        <v>-0.2413</v>
      </c>
      <c r="O521" s="73">
        <v>0.1883</v>
      </c>
      <c r="P521" s="74">
        <v>0.34</v>
      </c>
      <c r="Q521" s="75">
        <v>-10.008222</v>
      </c>
      <c r="R521" s="77">
        <v>624.0</v>
      </c>
      <c r="S521" s="75">
        <v>746.268414</v>
      </c>
      <c r="T521" s="72">
        <v>0.0298</v>
      </c>
      <c r="U521" s="72">
        <v>0.0423</v>
      </c>
      <c r="V521" s="35" t="s">
        <v>107</v>
      </c>
      <c r="W521" s="35">
        <v>37.0</v>
      </c>
      <c r="X521" s="35">
        <v>25.0</v>
      </c>
      <c r="Y521" s="72">
        <v>0.0033</v>
      </c>
      <c r="Z521" s="35">
        <v>1.1</v>
      </c>
      <c r="AA521" s="35" t="s">
        <v>2032</v>
      </c>
      <c r="AB521" s="35" t="s">
        <v>1241</v>
      </c>
      <c r="AC521" s="35" t="s">
        <v>94</v>
      </c>
      <c r="AD521" s="78">
        <v>43040.0</v>
      </c>
      <c r="AE521" s="35">
        <v>7.67</v>
      </c>
      <c r="AF521" s="35">
        <v>1.21</v>
      </c>
      <c r="AG521" s="78">
        <v>45860.0</v>
      </c>
      <c r="AH521" s="35">
        <v>0.166</v>
      </c>
      <c r="AI521" s="35" t="s">
        <v>176</v>
      </c>
      <c r="AJ521" s="35" t="s">
        <v>365</v>
      </c>
      <c r="AK521" s="35" t="s">
        <v>2034</v>
      </c>
      <c r="AL521" s="35">
        <v>6000.0</v>
      </c>
      <c r="AM521" s="35" t="s">
        <v>94</v>
      </c>
      <c r="AN521" s="35" t="s">
        <v>94</v>
      </c>
      <c r="AO521" s="35">
        <v>8.68</v>
      </c>
      <c r="AP521" s="35">
        <v>12.0</v>
      </c>
      <c r="AQ521" s="35" t="s">
        <v>94</v>
      </c>
      <c r="AR521" s="35">
        <v>0.0525</v>
      </c>
      <c r="AS521" s="35" t="s">
        <v>94</v>
      </c>
      <c r="AT521" s="89" t="s">
        <v>2052</v>
      </c>
      <c r="AU521" s="35" t="s">
        <v>2036</v>
      </c>
      <c r="AV521" s="35" t="s">
        <v>1641</v>
      </c>
      <c r="AW521" s="35" t="s">
        <v>2037</v>
      </c>
      <c r="AX521" s="91"/>
    </row>
    <row r="522">
      <c r="A522" s="35">
        <v>520.0</v>
      </c>
      <c r="B522" s="66" t="s">
        <v>2034</v>
      </c>
      <c r="C522" s="81" t="str">
        <f t="shared" si="13"/>
        <v>View</v>
      </c>
      <c r="D522" s="35" t="s">
        <v>2053</v>
      </c>
      <c r="E522" s="70">
        <v>-0.5915</v>
      </c>
      <c r="F522" s="84" t="str">
        <f t="shared" si="14"/>
        <v>High Yield Muni</v>
      </c>
      <c r="G522" s="72">
        <v>0.0032</v>
      </c>
      <c r="H522" s="73">
        <v>-0.024</v>
      </c>
      <c r="I522" s="73">
        <v>-0.025</v>
      </c>
      <c r="J522" s="73">
        <v>-0.005</v>
      </c>
      <c r="K522" s="73">
        <v>0.0197</v>
      </c>
      <c r="L522" s="73">
        <v>0.2072</v>
      </c>
      <c r="M522" s="73">
        <v>-8.0E-4</v>
      </c>
      <c r="N522" s="74">
        <v>-0.4301</v>
      </c>
      <c r="O522" s="73">
        <v>0.2072</v>
      </c>
      <c r="P522" s="74">
        <v>-0.05</v>
      </c>
      <c r="Q522" s="75">
        <v>114.62914</v>
      </c>
      <c r="R522" s="77">
        <v>1674.0</v>
      </c>
      <c r="S522" s="75">
        <v>3279.15323</v>
      </c>
      <c r="T522" s="72">
        <v>0.0475</v>
      </c>
      <c r="U522" s="72">
        <v>0.0442</v>
      </c>
      <c r="V522" s="35" t="s">
        <v>145</v>
      </c>
      <c r="W522" s="35">
        <v>42.0</v>
      </c>
      <c r="X522" s="35">
        <v>84.0</v>
      </c>
      <c r="Y522" s="72">
        <v>0.0042</v>
      </c>
      <c r="Z522" s="35">
        <v>1.17</v>
      </c>
      <c r="AA522" s="35" t="s">
        <v>2032</v>
      </c>
      <c r="AB522" s="35" t="s">
        <v>2054</v>
      </c>
      <c r="AC522" s="35" t="s">
        <v>94</v>
      </c>
      <c r="AD522" s="78">
        <v>39848.0</v>
      </c>
      <c r="AE522" s="35">
        <v>2.58</v>
      </c>
      <c r="AF522" s="35">
        <v>2.58</v>
      </c>
      <c r="AG522" s="78">
        <v>45870.0</v>
      </c>
      <c r="AH522" s="35">
        <v>0.1919</v>
      </c>
      <c r="AI522" s="35" t="s">
        <v>176</v>
      </c>
      <c r="AJ522" s="35" t="s">
        <v>134</v>
      </c>
      <c r="AK522" s="35" t="s">
        <v>2034</v>
      </c>
      <c r="AL522" s="35">
        <v>6000.0</v>
      </c>
      <c r="AM522" s="35" t="s">
        <v>94</v>
      </c>
      <c r="AN522" s="35" t="s">
        <v>94</v>
      </c>
      <c r="AO522" s="35">
        <v>7.70537</v>
      </c>
      <c r="AP522" s="35">
        <v>12.0</v>
      </c>
      <c r="AQ522" s="35">
        <v>0.0527359</v>
      </c>
      <c r="AR522" s="35">
        <v>0.0516</v>
      </c>
      <c r="AS522" s="35" t="s">
        <v>94</v>
      </c>
      <c r="AT522" s="89" t="s">
        <v>2055</v>
      </c>
      <c r="AU522" s="35" t="s">
        <v>2036</v>
      </c>
      <c r="AV522" s="35" t="s">
        <v>1641</v>
      </c>
      <c r="AW522" s="35" t="s">
        <v>2037</v>
      </c>
      <c r="AX522" s="91"/>
    </row>
    <row r="523">
      <c r="A523" s="35">
        <v>521.0</v>
      </c>
      <c r="B523" s="66" t="s">
        <v>2056</v>
      </c>
      <c r="C523" s="81" t="str">
        <f t="shared" si="13"/>
        <v>View</v>
      </c>
      <c r="D523" s="35" t="s">
        <v>2057</v>
      </c>
      <c r="E523" s="70">
        <v>-0.5914</v>
      </c>
      <c r="F523" s="84" t="str">
        <f t="shared" si="14"/>
        <v>Muni National Short</v>
      </c>
      <c r="G523" s="72">
        <v>0.0046</v>
      </c>
      <c r="H523" s="73">
        <v>0.0295</v>
      </c>
      <c r="I523" s="73">
        <v>0.023</v>
      </c>
      <c r="J523" s="73">
        <v>0.0412</v>
      </c>
      <c r="K523" s="73">
        <v>0.0984</v>
      </c>
      <c r="L523" s="73">
        <v>0.0665</v>
      </c>
      <c r="M523" s="73">
        <v>0.0872</v>
      </c>
      <c r="N523" s="74">
        <v>-0.4752</v>
      </c>
      <c r="O523" s="73">
        <v>0.0665</v>
      </c>
      <c r="P523" s="74">
        <v>1.28</v>
      </c>
      <c r="Q523" s="75">
        <v>-16.805701</v>
      </c>
      <c r="R523" s="77">
        <v>357.0</v>
      </c>
      <c r="S523" s="75">
        <v>647.372841</v>
      </c>
      <c r="T523" s="72">
        <v>0.03</v>
      </c>
      <c r="U523" s="72">
        <v>0.0285</v>
      </c>
      <c r="V523" s="35" t="s">
        <v>107</v>
      </c>
      <c r="W523" s="35">
        <v>1.0</v>
      </c>
      <c r="X523" s="35">
        <v>15.0</v>
      </c>
      <c r="Y523" s="72">
        <v>0.0012</v>
      </c>
      <c r="Z523" s="35">
        <v>0.43</v>
      </c>
      <c r="AA523" s="35" t="s">
        <v>2032</v>
      </c>
      <c r="AB523" s="35" t="s">
        <v>1241</v>
      </c>
      <c r="AC523" s="35" t="s">
        <v>94</v>
      </c>
      <c r="AD523" s="78">
        <v>30029.0</v>
      </c>
      <c r="AE523" s="35">
        <v>6.01</v>
      </c>
      <c r="AF523" s="35">
        <v>4.33</v>
      </c>
      <c r="AG523" s="78">
        <v>45869.0</v>
      </c>
      <c r="AH523" s="35">
        <v>0.0236</v>
      </c>
      <c r="AI523" s="35" t="s">
        <v>1228</v>
      </c>
      <c r="AJ523" s="35"/>
      <c r="AK523" s="35" t="s">
        <v>2058</v>
      </c>
      <c r="AL523" s="35">
        <v>6010.0</v>
      </c>
      <c r="AM523" s="35" t="s">
        <v>94</v>
      </c>
      <c r="AN523" s="35" t="s">
        <v>94</v>
      </c>
      <c r="AO523" s="35">
        <v>2.66</v>
      </c>
      <c r="AP523" s="35">
        <v>10.0</v>
      </c>
      <c r="AQ523" s="35">
        <v>0.0392</v>
      </c>
      <c r="AR523" s="35">
        <v>0.0438</v>
      </c>
      <c r="AS523" s="35" t="s">
        <v>94</v>
      </c>
      <c r="AT523" s="89" t="s">
        <v>2059</v>
      </c>
      <c r="AU523" s="35" t="s">
        <v>2060</v>
      </c>
      <c r="AV523" s="35" t="s">
        <v>1519</v>
      </c>
      <c r="AW523" s="35" t="s">
        <v>2061</v>
      </c>
      <c r="AX523" s="91"/>
    </row>
    <row r="524">
      <c r="A524" s="35">
        <v>522.0</v>
      </c>
      <c r="B524" s="66" t="s">
        <v>260</v>
      </c>
      <c r="C524" s="81" t="str">
        <f t="shared" si="13"/>
        <v>View</v>
      </c>
      <c r="D524" s="35" t="s">
        <v>2062</v>
      </c>
      <c r="E524" s="70">
        <v>-0.5998</v>
      </c>
      <c r="F524" s="84" t="str">
        <f t="shared" si="14"/>
        <v>Muni National Short</v>
      </c>
      <c r="G524" s="72">
        <v>0.003</v>
      </c>
      <c r="H524" s="73">
        <v>0.0296</v>
      </c>
      <c r="I524" s="73">
        <v>0.024</v>
      </c>
      <c r="J524" s="73">
        <v>0.0427</v>
      </c>
      <c r="K524" s="73">
        <v>0.0967</v>
      </c>
      <c r="L524" s="73">
        <v>0.063</v>
      </c>
      <c r="M524" s="73">
        <v>0.0839</v>
      </c>
      <c r="N524" s="74">
        <v>-0.4959</v>
      </c>
      <c r="O524" s="73">
        <v>0.063</v>
      </c>
      <c r="P524" s="74">
        <v>1.3</v>
      </c>
      <c r="Q524" s="75">
        <v>285.769539</v>
      </c>
      <c r="R524" s="77">
        <v>1215.0</v>
      </c>
      <c r="S524" s="75">
        <v>1833.189414</v>
      </c>
      <c r="T524" s="72">
        <v>0.03</v>
      </c>
      <c r="U524" s="72">
        <v>0.0326</v>
      </c>
      <c r="V524" s="35" t="s">
        <v>88</v>
      </c>
      <c r="W524" s="35">
        <v>1.0</v>
      </c>
      <c r="X524" s="35">
        <v>22.0</v>
      </c>
      <c r="Y524" s="72">
        <v>0.0011</v>
      </c>
      <c r="Z524" s="35">
        <v>0.43</v>
      </c>
      <c r="AA524" s="35" t="s">
        <v>2032</v>
      </c>
      <c r="AB524" s="35" t="s">
        <v>1241</v>
      </c>
      <c r="AC524" s="35" t="s">
        <v>94</v>
      </c>
      <c r="AD524" s="78">
        <v>42247.0</v>
      </c>
      <c r="AE524" s="35">
        <v>9.84</v>
      </c>
      <c r="AF524" s="35">
        <v>3.17</v>
      </c>
      <c r="AG524" s="78">
        <v>45866.0</v>
      </c>
      <c r="AH524" s="35">
        <v>0.0279</v>
      </c>
      <c r="AI524" s="35" t="s">
        <v>176</v>
      </c>
      <c r="AJ524" s="35"/>
      <c r="AK524" s="35" t="s">
        <v>2058</v>
      </c>
      <c r="AL524" s="35">
        <v>6010.0</v>
      </c>
      <c r="AM524" s="35" t="s">
        <v>94</v>
      </c>
      <c r="AN524" s="35" t="s">
        <v>94</v>
      </c>
      <c r="AO524" s="35">
        <v>2.29</v>
      </c>
      <c r="AP524" s="35">
        <v>7.0</v>
      </c>
      <c r="AQ524" s="35" t="s">
        <v>94</v>
      </c>
      <c r="AR524" s="35">
        <v>0.0456</v>
      </c>
      <c r="AS524" s="35" t="s">
        <v>94</v>
      </c>
      <c r="AT524" s="89" t="s">
        <v>2063</v>
      </c>
      <c r="AU524" s="35" t="s">
        <v>2060</v>
      </c>
      <c r="AV524" s="35" t="s">
        <v>1519</v>
      </c>
      <c r="AW524" s="35" t="s">
        <v>2061</v>
      </c>
      <c r="AX524" s="91"/>
    </row>
    <row r="525">
      <c r="A525" s="35">
        <v>523.0</v>
      </c>
      <c r="B525" s="66" t="s">
        <v>2064</v>
      </c>
      <c r="C525" s="81" t="str">
        <f t="shared" si="13"/>
        <v>View</v>
      </c>
      <c r="D525" s="35" t="s">
        <v>2065</v>
      </c>
      <c r="E525" s="70">
        <v>-0.6035</v>
      </c>
      <c r="F525" s="84" t="str">
        <f t="shared" si="14"/>
        <v>Muni National Short</v>
      </c>
      <c r="G525" s="72">
        <v>0.0041</v>
      </c>
      <c r="H525" s="73">
        <v>0.0135</v>
      </c>
      <c r="I525" s="73">
        <v>0.0086</v>
      </c>
      <c r="J525" s="73">
        <v>0.018</v>
      </c>
      <c r="K525" s="73">
        <v>0.0766</v>
      </c>
      <c r="L525" s="73">
        <v>0.0882</v>
      </c>
      <c r="M525" s="73">
        <v>0.0625</v>
      </c>
      <c r="N525" s="74">
        <v>-0.4664</v>
      </c>
      <c r="O525" s="73">
        <v>0.0882</v>
      </c>
      <c r="P525" s="74">
        <v>0.68</v>
      </c>
      <c r="Q525" s="75">
        <v>229.548727</v>
      </c>
      <c r="R525" s="77">
        <v>952.0</v>
      </c>
      <c r="S525" s="75">
        <v>5062.524749</v>
      </c>
      <c r="T525" s="72">
        <v>0.04</v>
      </c>
      <c r="U525" s="72">
        <v>0.0327</v>
      </c>
      <c r="V525" s="35" t="s">
        <v>107</v>
      </c>
      <c r="W525" s="35">
        <v>96.0</v>
      </c>
      <c r="X525" s="35">
        <v>63.0</v>
      </c>
      <c r="Y525" s="72">
        <v>0.0016</v>
      </c>
      <c r="Z525" s="35">
        <v>0.63</v>
      </c>
      <c r="AA525" s="35" t="s">
        <v>2032</v>
      </c>
      <c r="AB525" s="35" t="s">
        <v>1241</v>
      </c>
      <c r="AC525" s="35" t="s">
        <v>94</v>
      </c>
      <c r="AD525" s="78">
        <v>43283.0</v>
      </c>
      <c r="AE525" s="35">
        <v>9.43</v>
      </c>
      <c r="AF525" s="35">
        <v>2.75</v>
      </c>
      <c r="AG525" s="78">
        <v>45869.0</v>
      </c>
      <c r="AH525" s="35">
        <v>0.0378</v>
      </c>
      <c r="AI525" s="35" t="s">
        <v>1228</v>
      </c>
      <c r="AJ525" s="35"/>
      <c r="AK525" s="35" t="s">
        <v>2058</v>
      </c>
      <c r="AL525" s="35">
        <v>6010.0</v>
      </c>
      <c r="AM525" s="35" t="s">
        <v>94</v>
      </c>
      <c r="AN525" s="35" t="s">
        <v>94</v>
      </c>
      <c r="AO525" s="35">
        <v>4.11</v>
      </c>
      <c r="AP525" s="35">
        <v>7.0</v>
      </c>
      <c r="AQ525" s="35" t="s">
        <v>94</v>
      </c>
      <c r="AR525" s="35">
        <v>0.0468</v>
      </c>
      <c r="AS525" s="35" t="s">
        <v>94</v>
      </c>
      <c r="AT525" s="89" t="s">
        <v>2066</v>
      </c>
      <c r="AU525" s="35" t="s">
        <v>2060</v>
      </c>
      <c r="AV525" s="35" t="s">
        <v>1519</v>
      </c>
      <c r="AW525" s="35" t="s">
        <v>2061</v>
      </c>
      <c r="AX525" s="91"/>
    </row>
    <row r="526">
      <c r="A526" s="35">
        <v>524.0</v>
      </c>
      <c r="B526" s="66" t="s">
        <v>2067</v>
      </c>
      <c r="C526" s="81" t="str">
        <f t="shared" si="13"/>
        <v>View</v>
      </c>
      <c r="D526" s="35" t="s">
        <v>2068</v>
      </c>
      <c r="E526" s="70">
        <v>-0.8147</v>
      </c>
      <c r="F526" s="84" t="str">
        <f t="shared" si="14"/>
        <v>Muni National Short</v>
      </c>
      <c r="G526" s="72">
        <v>0.0035</v>
      </c>
      <c r="H526" s="73">
        <v>0.0247</v>
      </c>
      <c r="I526" s="73">
        <v>0.0208</v>
      </c>
      <c r="J526" s="73">
        <v>0.0334</v>
      </c>
      <c r="K526" s="73">
        <v>0.0924</v>
      </c>
      <c r="L526" s="73">
        <v>0.0476</v>
      </c>
      <c r="M526" s="73">
        <v>0.08</v>
      </c>
      <c r="N526" s="74">
        <v>-0.6538</v>
      </c>
      <c r="O526" s="73">
        <v>0.0476</v>
      </c>
      <c r="P526" s="74">
        <v>1.63</v>
      </c>
      <c r="Q526" s="75">
        <v>211.663324</v>
      </c>
      <c r="R526" s="77">
        <v>327.0</v>
      </c>
      <c r="S526" s="75">
        <v>911.324564</v>
      </c>
      <c r="T526" s="72">
        <v>0.0273</v>
      </c>
      <c r="U526" s="72">
        <v>0.0287</v>
      </c>
      <c r="V526" s="35" t="s">
        <v>107</v>
      </c>
      <c r="W526" s="35">
        <v>55.0</v>
      </c>
      <c r="X526" s="35">
        <v>26.0</v>
      </c>
      <c r="Y526" s="72">
        <v>0.0012</v>
      </c>
      <c r="Z526" s="35">
        <v>0.34</v>
      </c>
      <c r="AA526" s="35" t="s">
        <v>2032</v>
      </c>
      <c r="AB526" s="35" t="s">
        <v>1241</v>
      </c>
      <c r="AC526" s="35" t="s">
        <v>94</v>
      </c>
      <c r="AD526" s="78">
        <v>40210.0</v>
      </c>
      <c r="AE526" s="35">
        <v>9.87</v>
      </c>
      <c r="AF526" s="35">
        <v>2.2</v>
      </c>
      <c r="AG526" s="78">
        <v>45870.0</v>
      </c>
      <c r="AH526" s="35">
        <v>0.12</v>
      </c>
      <c r="AI526" s="35" t="s">
        <v>176</v>
      </c>
      <c r="AJ526" s="35" t="s">
        <v>92</v>
      </c>
      <c r="AK526" s="35" t="s">
        <v>2058</v>
      </c>
      <c r="AL526" s="35">
        <v>6010.0</v>
      </c>
      <c r="AM526" s="35" t="s">
        <v>94</v>
      </c>
      <c r="AN526" s="35" t="s">
        <v>94</v>
      </c>
      <c r="AO526" s="35">
        <v>2.42323</v>
      </c>
      <c r="AP526" s="35">
        <v>5.0</v>
      </c>
      <c r="AQ526" s="35">
        <v>0.0340194</v>
      </c>
      <c r="AR526" s="35">
        <v>0.0456</v>
      </c>
      <c r="AS526" s="35" t="s">
        <v>94</v>
      </c>
      <c r="AT526" s="89" t="s">
        <v>2069</v>
      </c>
      <c r="AU526" s="35" t="s">
        <v>2060</v>
      </c>
      <c r="AV526" s="35" t="s">
        <v>1519</v>
      </c>
      <c r="AW526" s="35" t="s">
        <v>2061</v>
      </c>
      <c r="AX526" s="91"/>
    </row>
    <row r="527">
      <c r="A527" s="35">
        <v>525.0</v>
      </c>
      <c r="B527" s="66" t="s">
        <v>2070</v>
      </c>
      <c r="C527" s="81" t="str">
        <f t="shared" si="13"/>
        <v>View</v>
      </c>
      <c r="D527" s="35" t="s">
        <v>2071</v>
      </c>
      <c r="E527" s="70">
        <v>-0.8644</v>
      </c>
      <c r="F527" s="84" t="str">
        <f t="shared" si="14"/>
        <v>Muni National Short</v>
      </c>
      <c r="G527" s="72">
        <v>7.0E-4</v>
      </c>
      <c r="H527" s="73">
        <v>0.0297</v>
      </c>
      <c r="I527" s="73">
        <v>0.0246</v>
      </c>
      <c r="J527" s="73">
        <v>0.0388</v>
      </c>
      <c r="K527" s="73">
        <v>0.0763</v>
      </c>
      <c r="L527" s="73">
        <v>0.0748</v>
      </c>
      <c r="M527" s="73">
        <v>0.0481</v>
      </c>
      <c r="N527" s="74">
        <v>-0.7164</v>
      </c>
      <c r="O527" s="73">
        <v>0.0748</v>
      </c>
      <c r="P527" s="74">
        <v>0.58</v>
      </c>
      <c r="Q527" s="75">
        <v>0.770127</v>
      </c>
      <c r="R527" s="77">
        <v>332.0</v>
      </c>
      <c r="S527" s="75">
        <v>280.022544</v>
      </c>
      <c r="T527" s="72">
        <v>0.0279</v>
      </c>
      <c r="U527" s="72">
        <v>0.0254</v>
      </c>
      <c r="V527" s="35" t="s">
        <v>107</v>
      </c>
      <c r="W527" s="35">
        <v>15.0</v>
      </c>
      <c r="X527" s="35">
        <v>75.0</v>
      </c>
      <c r="Y527" s="72">
        <v>0.0016</v>
      </c>
      <c r="Z527" s="35">
        <v>0.44</v>
      </c>
      <c r="AA527" s="35" t="s">
        <v>2032</v>
      </c>
      <c r="AB527" s="35" t="s">
        <v>2054</v>
      </c>
      <c r="AC527" s="35" t="s">
        <v>94</v>
      </c>
      <c r="AD527" s="78">
        <v>39500.0</v>
      </c>
      <c r="AE527" s="35">
        <v>2.58</v>
      </c>
      <c r="AF527" s="35">
        <v>2.58</v>
      </c>
      <c r="AG527" s="78">
        <v>45870.0</v>
      </c>
      <c r="AH527" s="35">
        <v>0.0402</v>
      </c>
      <c r="AI527" s="35" t="s">
        <v>176</v>
      </c>
      <c r="AJ527" s="35" t="s">
        <v>134</v>
      </c>
      <c r="AK527" s="35" t="s">
        <v>2058</v>
      </c>
      <c r="AL527" s="35">
        <v>6010.0</v>
      </c>
      <c r="AM527" s="35" t="s">
        <v>94</v>
      </c>
      <c r="AN527" s="35" t="s">
        <v>94</v>
      </c>
      <c r="AO527" s="35">
        <v>2.3421</v>
      </c>
      <c r="AP527" s="35">
        <v>7.0</v>
      </c>
      <c r="AQ527" s="35">
        <v>0.0316688</v>
      </c>
      <c r="AR527" s="35">
        <v>0.0455</v>
      </c>
      <c r="AS527" s="35" t="s">
        <v>94</v>
      </c>
      <c r="AT527" s="89" t="s">
        <v>2072</v>
      </c>
      <c r="AU527" s="35" t="s">
        <v>2060</v>
      </c>
      <c r="AV527" s="35" t="s">
        <v>1519</v>
      </c>
      <c r="AW527" s="35" t="s">
        <v>2061</v>
      </c>
      <c r="AX527" s="91"/>
    </row>
    <row r="528">
      <c r="A528" s="35">
        <v>526.0</v>
      </c>
      <c r="B528" s="66" t="s">
        <v>2073</v>
      </c>
      <c r="C528" s="81" t="str">
        <f t="shared" si="13"/>
        <v>View</v>
      </c>
      <c r="D528" s="35" t="s">
        <v>2074</v>
      </c>
      <c r="E528" s="70">
        <v>-0.8927</v>
      </c>
      <c r="F528" s="84" t="str">
        <f t="shared" si="14"/>
        <v>Muni National Short</v>
      </c>
      <c r="G528" s="72">
        <v>0.0055</v>
      </c>
      <c r="H528" s="73">
        <v>0.0257</v>
      </c>
      <c r="I528" s="73">
        <v>0.0195</v>
      </c>
      <c r="J528" s="73">
        <v>0.0339</v>
      </c>
      <c r="K528" s="73">
        <v>0.0767</v>
      </c>
      <c r="L528" s="73">
        <v>0.0597</v>
      </c>
      <c r="M528" s="73">
        <v>0.0734</v>
      </c>
      <c r="N528" s="74">
        <v>-0.6042</v>
      </c>
      <c r="O528" s="73">
        <v>0.0597</v>
      </c>
      <c r="P528" s="74">
        <v>1.19</v>
      </c>
      <c r="Q528" s="75">
        <v>22.833485</v>
      </c>
      <c r="R528" s="77">
        <v>457.0</v>
      </c>
      <c r="S528" s="75">
        <v>473.29062</v>
      </c>
      <c r="T528" s="72">
        <v>0.0283</v>
      </c>
      <c r="U528" s="72">
        <v>0.0304</v>
      </c>
      <c r="V528" s="35" t="s">
        <v>107</v>
      </c>
      <c r="W528" s="35">
        <v>38.0</v>
      </c>
      <c r="X528" s="35">
        <v>67.0</v>
      </c>
      <c r="Y528" s="72">
        <v>0.0013</v>
      </c>
      <c r="Z528" s="35">
        <v>0.41</v>
      </c>
      <c r="AA528" s="35" t="s">
        <v>2032</v>
      </c>
      <c r="AB528" s="35" t="s">
        <v>2075</v>
      </c>
      <c r="AC528" s="35" t="s">
        <v>94</v>
      </c>
      <c r="AD528" s="78">
        <v>43405.0</v>
      </c>
      <c r="AE528" s="35">
        <v>6.67</v>
      </c>
      <c r="AF528" s="35">
        <v>1.21</v>
      </c>
      <c r="AG528" s="78">
        <v>45860.0</v>
      </c>
      <c r="AH528" s="35">
        <v>0.052</v>
      </c>
      <c r="AI528" s="35" t="s">
        <v>176</v>
      </c>
      <c r="AJ528" s="35" t="s">
        <v>92</v>
      </c>
      <c r="AK528" s="35" t="s">
        <v>2058</v>
      </c>
      <c r="AL528" s="35">
        <v>6010.0</v>
      </c>
      <c r="AM528" s="35" t="s">
        <v>94</v>
      </c>
      <c r="AN528" s="35" t="s">
        <v>94</v>
      </c>
      <c r="AO528" s="35">
        <v>2.31</v>
      </c>
      <c r="AP528" s="35">
        <v>9.0</v>
      </c>
      <c r="AQ528" s="35" t="s">
        <v>94</v>
      </c>
      <c r="AR528" s="35">
        <v>0.0441</v>
      </c>
      <c r="AS528" s="35" t="s">
        <v>94</v>
      </c>
      <c r="AT528" s="89" t="s">
        <v>2076</v>
      </c>
      <c r="AU528" s="35" t="s">
        <v>2060</v>
      </c>
      <c r="AV528" s="35" t="s">
        <v>1519</v>
      </c>
      <c r="AW528" s="35" t="s">
        <v>2061</v>
      </c>
      <c r="AX528" s="91"/>
    </row>
    <row r="529">
      <c r="A529" s="35">
        <v>527.0</v>
      </c>
      <c r="B529" s="66" t="s">
        <v>2058</v>
      </c>
      <c r="C529" s="81" t="str">
        <f t="shared" si="13"/>
        <v>View</v>
      </c>
      <c r="D529" s="35" t="s">
        <v>2077</v>
      </c>
      <c r="E529" s="70">
        <v>-1.0937</v>
      </c>
      <c r="F529" s="84" t="str">
        <f t="shared" si="14"/>
        <v>Muni National Short</v>
      </c>
      <c r="G529" s="72">
        <v>7.0E-4</v>
      </c>
      <c r="H529" s="73">
        <v>0.0254</v>
      </c>
      <c r="I529" s="73">
        <v>0.0208</v>
      </c>
      <c r="J529" s="73">
        <v>0.0374</v>
      </c>
      <c r="K529" s="73">
        <v>0.0716</v>
      </c>
      <c r="L529" s="73">
        <v>0.0435</v>
      </c>
      <c r="M529" s="73">
        <v>0.0592</v>
      </c>
      <c r="N529" s="74">
        <v>-0.8352</v>
      </c>
      <c r="O529" s="73">
        <v>0.0435</v>
      </c>
      <c r="P529" s="74">
        <v>1.32</v>
      </c>
      <c r="Q529" s="75">
        <v>1097.748574</v>
      </c>
      <c r="R529" s="77">
        <v>2605.0</v>
      </c>
      <c r="S529" s="75">
        <v>10047.54546</v>
      </c>
      <c r="T529" s="72">
        <v>0.0255</v>
      </c>
      <c r="U529" s="72">
        <v>0.0227</v>
      </c>
      <c r="V529" s="35" t="s">
        <v>145</v>
      </c>
      <c r="W529" s="35">
        <v>34.0</v>
      </c>
      <c r="X529" s="35">
        <v>73.0</v>
      </c>
      <c r="Y529" s="72">
        <v>0.0011</v>
      </c>
      <c r="Z529" s="35">
        <v>0.33</v>
      </c>
      <c r="AA529" s="35" t="s">
        <v>2032</v>
      </c>
      <c r="AB529" s="35" t="s">
        <v>2078</v>
      </c>
      <c r="AC529" s="35" t="s">
        <v>94</v>
      </c>
      <c r="AD529" s="78">
        <v>39757.0</v>
      </c>
      <c r="AE529" s="35">
        <v>14.01</v>
      </c>
      <c r="AF529" s="35">
        <v>4.01</v>
      </c>
      <c r="AG529" s="78">
        <v>45870.0</v>
      </c>
      <c r="AH529" s="35">
        <v>0.2158</v>
      </c>
      <c r="AI529" s="35" t="s">
        <v>176</v>
      </c>
      <c r="AJ529" s="35" t="s">
        <v>92</v>
      </c>
      <c r="AK529" s="35" t="s">
        <v>2058</v>
      </c>
      <c r="AL529" s="35">
        <v>6010.0</v>
      </c>
      <c r="AM529" s="35" t="s">
        <v>94</v>
      </c>
      <c r="AN529" s="35" t="s">
        <v>94</v>
      </c>
      <c r="AO529" s="35">
        <v>1.7902</v>
      </c>
      <c r="AP529" s="35">
        <v>4.0</v>
      </c>
      <c r="AQ529" s="35">
        <v>0.0282</v>
      </c>
      <c r="AR529" s="35">
        <v>0.0471</v>
      </c>
      <c r="AS529" s="35" t="s">
        <v>94</v>
      </c>
      <c r="AT529" s="89" t="s">
        <v>2079</v>
      </c>
      <c r="AU529" s="35" t="s">
        <v>2060</v>
      </c>
      <c r="AV529" s="35" t="s">
        <v>1519</v>
      </c>
      <c r="AW529" s="35" t="s">
        <v>2061</v>
      </c>
      <c r="AX529" s="91"/>
    </row>
    <row r="530">
      <c r="A530" s="35">
        <v>528.0</v>
      </c>
      <c r="B530" s="66" t="s">
        <v>2080</v>
      </c>
      <c r="C530" s="81" t="str">
        <f t="shared" si="13"/>
        <v>View</v>
      </c>
      <c r="D530" s="35" t="s">
        <v>2081</v>
      </c>
      <c r="E530" s="70">
        <v>-0.2552</v>
      </c>
      <c r="F530" s="84" t="str">
        <f t="shared" si="14"/>
        <v>Muni National Interm</v>
      </c>
      <c r="G530" s="72">
        <v>0.0016</v>
      </c>
      <c r="H530" s="73">
        <v>-0.0139</v>
      </c>
      <c r="I530" s="73">
        <v>-0.0196</v>
      </c>
      <c r="J530" s="73">
        <v>-0.0037</v>
      </c>
      <c r="K530" s="73">
        <v>0.0932</v>
      </c>
      <c r="L530" s="73">
        <v>0.1739</v>
      </c>
      <c r="M530" s="73">
        <v>0.0923</v>
      </c>
      <c r="N530" s="74">
        <v>-0.1708</v>
      </c>
      <c r="O530" s="73">
        <v>0.1739</v>
      </c>
      <c r="P530" s="74">
        <v>0.5</v>
      </c>
      <c r="Q530" s="75">
        <v>33.28287073</v>
      </c>
      <c r="R530" s="77">
        <v>77.0</v>
      </c>
      <c r="S530" s="75">
        <v>261.291534</v>
      </c>
      <c r="T530" s="72">
        <v>0.05</v>
      </c>
      <c r="U530" s="72">
        <v>0.0468</v>
      </c>
      <c r="V530" s="35" t="s">
        <v>107</v>
      </c>
      <c r="W530" s="35">
        <v>86.0</v>
      </c>
      <c r="X530" s="35">
        <v>3.0</v>
      </c>
      <c r="Y530" s="72">
        <v>0.0032</v>
      </c>
      <c r="Z530" s="35">
        <v>1.15</v>
      </c>
      <c r="AA530" s="35" t="s">
        <v>2032</v>
      </c>
      <c r="AB530" s="35" t="s">
        <v>2082</v>
      </c>
      <c r="AC530" s="35" t="s">
        <v>94</v>
      </c>
      <c r="AD530" s="78">
        <v>43556.0</v>
      </c>
      <c r="AE530" s="35">
        <v>6.25</v>
      </c>
      <c r="AF530" s="35">
        <v>4.31</v>
      </c>
      <c r="AG530" s="78">
        <v>45868.0</v>
      </c>
      <c r="AH530" s="35">
        <v>0.0372</v>
      </c>
      <c r="AI530" s="35" t="s">
        <v>176</v>
      </c>
      <c r="AJ530" s="35"/>
      <c r="AK530" s="35" t="s">
        <v>2083</v>
      </c>
      <c r="AL530" s="35">
        <v>6020.0</v>
      </c>
      <c r="AM530" s="35" t="s">
        <v>94</v>
      </c>
      <c r="AN530" s="35" t="s">
        <v>94</v>
      </c>
      <c r="AO530" s="35" t="s">
        <v>94</v>
      </c>
      <c r="AP530" s="35" t="s">
        <v>94</v>
      </c>
      <c r="AQ530" s="35" t="s">
        <v>94</v>
      </c>
      <c r="AR530" s="35">
        <v>0.0439</v>
      </c>
      <c r="AS530" s="35" t="s">
        <v>94</v>
      </c>
      <c r="AT530" s="89" t="s">
        <v>2084</v>
      </c>
      <c r="AU530" s="35" t="s">
        <v>2085</v>
      </c>
      <c r="AV530" s="35" t="s">
        <v>1641</v>
      </c>
      <c r="AW530" s="35" t="s">
        <v>2086</v>
      </c>
      <c r="AX530" s="91"/>
    </row>
    <row r="531">
      <c r="A531" s="35">
        <v>529.0</v>
      </c>
      <c r="B531" s="66" t="s">
        <v>2087</v>
      </c>
      <c r="C531" s="81" t="str">
        <f t="shared" si="13"/>
        <v>View</v>
      </c>
      <c r="D531" s="35" t="s">
        <v>2088</v>
      </c>
      <c r="E531" s="70">
        <v>-0.2797</v>
      </c>
      <c r="F531" s="84" t="str">
        <f t="shared" si="14"/>
        <v>Muni National Interm</v>
      </c>
      <c r="G531" s="72">
        <v>0.004</v>
      </c>
      <c r="H531" s="73">
        <v>0.013</v>
      </c>
      <c r="I531" s="73">
        <v>0.0062</v>
      </c>
      <c r="J531" s="73">
        <v>0.0177</v>
      </c>
      <c r="K531" s="73">
        <v>0.0898</v>
      </c>
      <c r="L531" s="73">
        <v>0.1314</v>
      </c>
      <c r="M531" s="73">
        <v>0.0441</v>
      </c>
      <c r="N531" s="74">
        <v>-0.3464</v>
      </c>
      <c r="O531" s="73">
        <v>0.1314</v>
      </c>
      <c r="P531" s="74">
        <v>0.31</v>
      </c>
      <c r="Q531" s="75">
        <v>-26.692143</v>
      </c>
      <c r="R531" s="77">
        <v>435.0</v>
      </c>
      <c r="S531" s="75">
        <v>707.241107</v>
      </c>
      <c r="T531" s="72">
        <v>0.0338</v>
      </c>
      <c r="U531" s="72">
        <v>0.032</v>
      </c>
      <c r="V531" s="35" t="s">
        <v>107</v>
      </c>
      <c r="W531" s="35">
        <v>14.0</v>
      </c>
      <c r="X531" s="35">
        <v>4.0</v>
      </c>
      <c r="Y531" s="72">
        <v>0.0028</v>
      </c>
      <c r="Z531" s="35">
        <v>1.06</v>
      </c>
      <c r="AA531" s="35" t="s">
        <v>2032</v>
      </c>
      <c r="AB531" s="35" t="s">
        <v>1241</v>
      </c>
      <c r="AC531" s="35" t="s">
        <v>94</v>
      </c>
      <c r="AD531" s="78">
        <v>40210.0</v>
      </c>
      <c r="AE531" s="35">
        <v>13.09</v>
      </c>
      <c r="AF531" s="35">
        <v>3.08</v>
      </c>
      <c r="AG531" s="78">
        <v>45869.0</v>
      </c>
      <c r="AH531" s="35">
        <v>0.0325</v>
      </c>
      <c r="AI531" s="35" t="s">
        <v>1228</v>
      </c>
      <c r="AJ531" s="35"/>
      <c r="AK531" s="35" t="s">
        <v>2083</v>
      </c>
      <c r="AL531" s="35">
        <v>6020.0</v>
      </c>
      <c r="AM531" s="35" t="s">
        <v>94</v>
      </c>
      <c r="AN531" s="35" t="s">
        <v>94</v>
      </c>
      <c r="AO531" s="35">
        <v>5.99</v>
      </c>
      <c r="AP531" s="35">
        <v>5.0</v>
      </c>
      <c r="AQ531" s="35" t="s">
        <v>94</v>
      </c>
      <c r="AR531" s="35">
        <v>0.0416</v>
      </c>
      <c r="AS531" s="35" t="s">
        <v>94</v>
      </c>
      <c r="AT531" s="89" t="s">
        <v>2089</v>
      </c>
      <c r="AU531" s="35" t="s">
        <v>2085</v>
      </c>
      <c r="AV531" s="35" t="s">
        <v>1641</v>
      </c>
      <c r="AW531" s="35" t="s">
        <v>2086</v>
      </c>
      <c r="AX531" s="91"/>
    </row>
    <row r="532">
      <c r="A532" s="35">
        <v>530.0</v>
      </c>
      <c r="B532" s="66" t="s">
        <v>2090</v>
      </c>
      <c r="C532" s="81" t="str">
        <f t="shared" si="13"/>
        <v>View</v>
      </c>
      <c r="D532" s="35" t="s">
        <v>2091</v>
      </c>
      <c r="E532" s="70">
        <v>-0.2856</v>
      </c>
      <c r="F532" s="84" t="str">
        <f t="shared" si="14"/>
        <v>Muni National Interm</v>
      </c>
      <c r="G532" s="72">
        <v>0.005</v>
      </c>
      <c r="H532" s="73">
        <v>-0.0143</v>
      </c>
      <c r="I532" s="73">
        <v>-0.0129</v>
      </c>
      <c r="J532" s="73">
        <v>-5.0E-4</v>
      </c>
      <c r="K532" s="73">
        <v>0.0813</v>
      </c>
      <c r="L532" s="73">
        <v>0.1663</v>
      </c>
      <c r="M532" s="73">
        <v>0.0302</v>
      </c>
      <c r="N532" s="74">
        <v>-0.3361</v>
      </c>
      <c r="O532" s="73">
        <v>0.1663</v>
      </c>
      <c r="P532" s="74">
        <v>0.16</v>
      </c>
      <c r="Q532" s="75">
        <v>-52.971271</v>
      </c>
      <c r="R532" s="77">
        <v>231.0</v>
      </c>
      <c r="S532" s="75">
        <v>651.848402</v>
      </c>
      <c r="T532" s="72">
        <v>0.0427</v>
      </c>
      <c r="U532" s="72">
        <v>0.0552</v>
      </c>
      <c r="V532" s="35" t="s">
        <v>107</v>
      </c>
      <c r="W532" s="35">
        <v>97.0</v>
      </c>
      <c r="X532" s="35">
        <v>72.0</v>
      </c>
      <c r="Y532" s="72">
        <v>0.0031</v>
      </c>
      <c r="Z532" s="35">
        <v>1.22</v>
      </c>
      <c r="AA532" s="35" t="s">
        <v>2032</v>
      </c>
      <c r="AB532" s="35" t="s">
        <v>1241</v>
      </c>
      <c r="AC532" s="35" t="s">
        <v>94</v>
      </c>
      <c r="AD532" s="78">
        <v>40724.0</v>
      </c>
      <c r="AE532" s="35">
        <v>14.01</v>
      </c>
      <c r="AF532" s="35">
        <v>3.34</v>
      </c>
      <c r="AG532" s="78">
        <v>45854.0</v>
      </c>
      <c r="AH532" s="35">
        <v>0.0795</v>
      </c>
      <c r="AI532" s="35" t="s">
        <v>176</v>
      </c>
      <c r="AJ532" s="35"/>
      <c r="AK532" s="35" t="s">
        <v>2083</v>
      </c>
      <c r="AL532" s="35">
        <v>6020.0</v>
      </c>
      <c r="AM532" s="35" t="s">
        <v>94</v>
      </c>
      <c r="AN532" s="35" t="s">
        <v>94</v>
      </c>
      <c r="AO532" s="35">
        <v>7.4</v>
      </c>
      <c r="AP532" s="35">
        <v>7.0</v>
      </c>
      <c r="AQ532" s="35">
        <v>0.0457</v>
      </c>
      <c r="AR532" s="35">
        <v>0.0507</v>
      </c>
      <c r="AS532" s="35" t="s">
        <v>94</v>
      </c>
      <c r="AT532" s="89" t="s">
        <v>2092</v>
      </c>
      <c r="AU532" s="35" t="s">
        <v>2085</v>
      </c>
      <c r="AV532" s="35" t="s">
        <v>1641</v>
      </c>
      <c r="AW532" s="35" t="s">
        <v>2086</v>
      </c>
      <c r="AX532" s="91"/>
    </row>
    <row r="533">
      <c r="A533" s="35">
        <v>531.0</v>
      </c>
      <c r="B533" s="66" t="s">
        <v>2093</v>
      </c>
      <c r="C533" s="81" t="str">
        <f t="shared" si="13"/>
        <v>View</v>
      </c>
      <c r="D533" s="35" t="s">
        <v>2094</v>
      </c>
      <c r="E533" s="70">
        <v>-0.402</v>
      </c>
      <c r="F533" s="84" t="str">
        <f t="shared" si="14"/>
        <v>Muni National Interm</v>
      </c>
      <c r="G533" s="72">
        <v>0.0029</v>
      </c>
      <c r="H533" s="73">
        <v>0.0092</v>
      </c>
      <c r="I533" s="73">
        <v>0.0047</v>
      </c>
      <c r="J533" s="73">
        <v>0.0154</v>
      </c>
      <c r="K533" s="73">
        <v>0.0801</v>
      </c>
      <c r="L533" s="73">
        <v>0.1312</v>
      </c>
      <c r="M533" s="73">
        <v>0.0512</v>
      </c>
      <c r="N533" s="74">
        <v>-0.3804</v>
      </c>
      <c r="O533" s="73">
        <v>0.1312</v>
      </c>
      <c r="P533" s="74">
        <v>0.36</v>
      </c>
      <c r="Q533" s="75">
        <v>65.820465</v>
      </c>
      <c r="R533" s="77">
        <v>567.0</v>
      </c>
      <c r="S533" s="75">
        <v>586.972686</v>
      </c>
      <c r="T533" s="72">
        <v>0.0344</v>
      </c>
      <c r="U533" s="72">
        <v>0.0343</v>
      </c>
      <c r="V533" s="35" t="s">
        <v>107</v>
      </c>
      <c r="W533" s="35">
        <v>27.0</v>
      </c>
      <c r="X533" s="35">
        <v>11.0</v>
      </c>
      <c r="Y533" s="72">
        <v>0.0027</v>
      </c>
      <c r="Z533" s="35">
        <v>0.89</v>
      </c>
      <c r="AA533" s="35" t="s">
        <v>2032</v>
      </c>
      <c r="AB533" s="35" t="s">
        <v>1241</v>
      </c>
      <c r="AC533" s="35" t="s">
        <v>94</v>
      </c>
      <c r="AD533" s="78">
        <v>43082.0</v>
      </c>
      <c r="AE533" s="35">
        <v>7.55</v>
      </c>
      <c r="AF533" s="35">
        <v>1.63</v>
      </c>
      <c r="AG533" s="78">
        <v>45868.0</v>
      </c>
      <c r="AH533" s="35">
        <v>0.1127</v>
      </c>
      <c r="AI533" s="35" t="s">
        <v>176</v>
      </c>
      <c r="AJ533" s="35" t="s">
        <v>92</v>
      </c>
      <c r="AK533" s="35" t="s">
        <v>2083</v>
      </c>
      <c r="AL533" s="35">
        <v>6020.0</v>
      </c>
      <c r="AM533" s="35" t="s">
        <v>94</v>
      </c>
      <c r="AN533" s="35" t="s">
        <v>94</v>
      </c>
      <c r="AO533" s="35">
        <v>5.48</v>
      </c>
      <c r="AP533" s="35">
        <v>8.0</v>
      </c>
      <c r="AQ533" s="35">
        <v>0.0408</v>
      </c>
      <c r="AR533" s="35">
        <v>0.0479</v>
      </c>
      <c r="AS533" s="35" t="s">
        <v>94</v>
      </c>
      <c r="AT533" s="89" t="s">
        <v>2095</v>
      </c>
      <c r="AU533" s="35" t="s">
        <v>2085</v>
      </c>
      <c r="AV533" s="35" t="s">
        <v>1641</v>
      </c>
      <c r="AW533" s="35" t="s">
        <v>2086</v>
      </c>
      <c r="AX533" s="91"/>
    </row>
    <row r="534">
      <c r="A534" s="35">
        <v>532.0</v>
      </c>
      <c r="B534" s="66" t="s">
        <v>2096</v>
      </c>
      <c r="C534" s="81" t="str">
        <f t="shared" si="13"/>
        <v>View</v>
      </c>
      <c r="D534" s="35" t="s">
        <v>2097</v>
      </c>
      <c r="E534" s="70">
        <v>-0.5009</v>
      </c>
      <c r="F534" s="84" t="str">
        <f t="shared" si="14"/>
        <v>Muni National Interm</v>
      </c>
      <c r="G534" s="72">
        <v>0.0018</v>
      </c>
      <c r="H534" s="73">
        <v>0.0057</v>
      </c>
      <c r="I534" s="73">
        <v>9.0E-4</v>
      </c>
      <c r="J534" s="73">
        <v>0.0072</v>
      </c>
      <c r="K534" s="73">
        <v>0.0678</v>
      </c>
      <c r="L534" s="73">
        <v>0.1206</v>
      </c>
      <c r="M534" s="73">
        <v>0.0358</v>
      </c>
      <c r="N534" s="74">
        <v>-0.4572</v>
      </c>
      <c r="O534" s="73">
        <v>0.1206</v>
      </c>
      <c r="P534" s="74">
        <v>0.25</v>
      </c>
      <c r="Q534" s="75">
        <v>919.387439</v>
      </c>
      <c r="R534" s="77">
        <v>1263.0</v>
      </c>
      <c r="S534" s="75">
        <v>3226.157886</v>
      </c>
      <c r="T534" s="72">
        <v>0.0374</v>
      </c>
      <c r="U534" s="72">
        <v>0.0353</v>
      </c>
      <c r="V534" s="35" t="s">
        <v>107</v>
      </c>
      <c r="W534" s="35">
        <v>55.0</v>
      </c>
      <c r="X534" s="35">
        <v>32.0</v>
      </c>
      <c r="Y534" s="72">
        <v>0.0023</v>
      </c>
      <c r="Z534" s="35">
        <v>0.88</v>
      </c>
      <c r="AA534" s="35" t="s">
        <v>2032</v>
      </c>
      <c r="AB534" s="35" t="s">
        <v>1241</v>
      </c>
      <c r="AC534" s="35" t="s">
        <v>94</v>
      </c>
      <c r="AD534" s="78">
        <v>43402.0</v>
      </c>
      <c r="AE534" s="35">
        <v>6.68</v>
      </c>
      <c r="AF534" s="35">
        <v>1.46</v>
      </c>
      <c r="AG534" s="78">
        <v>45870.0</v>
      </c>
      <c r="AH534" s="35">
        <v>0.1473</v>
      </c>
      <c r="AI534" s="35" t="s">
        <v>176</v>
      </c>
      <c r="AJ534" s="35" t="s">
        <v>134</v>
      </c>
      <c r="AK534" s="35" t="s">
        <v>2083</v>
      </c>
      <c r="AL534" s="35">
        <v>6020.0</v>
      </c>
      <c r="AM534" s="35" t="s">
        <v>94</v>
      </c>
      <c r="AN534" s="35" t="s">
        <v>94</v>
      </c>
      <c r="AO534" s="35">
        <v>6.2</v>
      </c>
      <c r="AP534" s="35">
        <v>8.0</v>
      </c>
      <c r="AQ534" s="35">
        <v>0.0413</v>
      </c>
      <c r="AR534" s="35">
        <v>0.0477</v>
      </c>
      <c r="AS534" s="35" t="s">
        <v>94</v>
      </c>
      <c r="AT534" s="89" t="s">
        <v>2098</v>
      </c>
      <c r="AU534" s="35" t="s">
        <v>2085</v>
      </c>
      <c r="AV534" s="35" t="s">
        <v>1641</v>
      </c>
      <c r="AW534" s="35" t="s">
        <v>2086</v>
      </c>
      <c r="AX534" s="91"/>
    </row>
    <row r="535">
      <c r="A535" s="35">
        <v>533.0</v>
      </c>
      <c r="B535" s="66" t="s">
        <v>267</v>
      </c>
      <c r="C535" s="81" t="str">
        <f t="shared" si="13"/>
        <v>View</v>
      </c>
      <c r="D535" s="35" t="s">
        <v>2099</v>
      </c>
      <c r="E535" s="70">
        <v>-0.5129</v>
      </c>
      <c r="F535" s="84" t="str">
        <f t="shared" si="14"/>
        <v>Muni National Interm</v>
      </c>
      <c r="G535" s="72">
        <v>0.0035</v>
      </c>
      <c r="H535" s="73">
        <v>0.0094</v>
      </c>
      <c r="I535" s="73">
        <v>0.0057</v>
      </c>
      <c r="J535" s="73">
        <v>0.012</v>
      </c>
      <c r="K535" s="73">
        <v>0.0733</v>
      </c>
      <c r="L535" s="73">
        <v>0.1115</v>
      </c>
      <c r="M535" s="73">
        <v>0.036</v>
      </c>
      <c r="N535" s="74">
        <v>-0.4973</v>
      </c>
      <c r="O535" s="73">
        <v>0.1115</v>
      </c>
      <c r="P535" s="74">
        <v>0.28</v>
      </c>
      <c r="Q535" s="75">
        <v>300.002838</v>
      </c>
      <c r="R535" s="77">
        <v>550.0</v>
      </c>
      <c r="S535" s="75">
        <v>2063.556788</v>
      </c>
      <c r="T535" s="72">
        <v>0.0349</v>
      </c>
      <c r="U535" s="72">
        <v>0.0338</v>
      </c>
      <c r="V535" s="35" t="s">
        <v>88</v>
      </c>
      <c r="W535" s="35">
        <v>41.0</v>
      </c>
      <c r="X535" s="35">
        <v>21.0</v>
      </c>
      <c r="Y535" s="72">
        <v>0.0023</v>
      </c>
      <c r="Z535" s="35">
        <v>0.79</v>
      </c>
      <c r="AA535" s="35" t="s">
        <v>2032</v>
      </c>
      <c r="AB535" s="35" t="s">
        <v>1241</v>
      </c>
      <c r="AC535" s="35" t="s">
        <v>94</v>
      </c>
      <c r="AD535" s="78">
        <v>40147.0</v>
      </c>
      <c r="AE535" s="35">
        <v>9.09</v>
      </c>
      <c r="AF535" s="35">
        <v>2.2</v>
      </c>
      <c r="AG535" s="78">
        <v>45870.0</v>
      </c>
      <c r="AH535" s="35">
        <v>0.14</v>
      </c>
      <c r="AI535" s="35" t="s">
        <v>176</v>
      </c>
      <c r="AJ535" s="35" t="s">
        <v>92</v>
      </c>
      <c r="AK535" s="35" t="s">
        <v>2083</v>
      </c>
      <c r="AL535" s="35">
        <v>6020.0</v>
      </c>
      <c r="AM535" s="35" t="s">
        <v>94</v>
      </c>
      <c r="AN535" s="35" t="s">
        <v>94</v>
      </c>
      <c r="AO535" s="35">
        <v>5.83581</v>
      </c>
      <c r="AP535" s="35">
        <v>5.0</v>
      </c>
      <c r="AQ535" s="35">
        <v>0.0399296</v>
      </c>
      <c r="AR535" s="35">
        <v>0.046</v>
      </c>
      <c r="AS535" s="35" t="s">
        <v>94</v>
      </c>
      <c r="AT535" s="89" t="s">
        <v>2100</v>
      </c>
      <c r="AU535" s="35" t="s">
        <v>2085</v>
      </c>
      <c r="AV535" s="35" t="s">
        <v>1641</v>
      </c>
      <c r="AW535" s="35" t="s">
        <v>2086</v>
      </c>
      <c r="AX535" s="91"/>
    </row>
    <row r="536">
      <c r="A536" s="35">
        <v>534.0</v>
      </c>
      <c r="B536" s="66" t="s">
        <v>2083</v>
      </c>
      <c r="C536" s="81" t="str">
        <f t="shared" si="13"/>
        <v>View</v>
      </c>
      <c r="D536" s="35" t="s">
        <v>2101</v>
      </c>
      <c r="E536" s="70">
        <v>-0.617</v>
      </c>
      <c r="F536" s="84" t="str">
        <f t="shared" si="14"/>
        <v>Muni National Interm</v>
      </c>
      <c r="G536" s="72">
        <v>5.0E-4</v>
      </c>
      <c r="H536" s="73">
        <v>-0.0046</v>
      </c>
      <c r="I536" s="73">
        <v>-0.0045</v>
      </c>
      <c r="J536" s="73">
        <v>-0.0017</v>
      </c>
      <c r="K536" s="73">
        <v>0.0449</v>
      </c>
      <c r="L536" s="73">
        <v>0.1189</v>
      </c>
      <c r="M536" s="73">
        <v>0.0088</v>
      </c>
      <c r="N536" s="74">
        <v>-0.5532</v>
      </c>
      <c r="O536" s="73">
        <v>0.1189</v>
      </c>
      <c r="P536" s="74">
        <v>0.03</v>
      </c>
      <c r="Q536" s="75">
        <v>-1585.447368</v>
      </c>
      <c r="R536" s="77">
        <v>5818.0</v>
      </c>
      <c r="S536" s="75">
        <v>38463.02931</v>
      </c>
      <c r="T536" s="72">
        <v>0.0367</v>
      </c>
      <c r="U536" s="72">
        <v>0.0317</v>
      </c>
      <c r="V536" s="35" t="s">
        <v>145</v>
      </c>
      <c r="W536" s="35">
        <v>79.0</v>
      </c>
      <c r="X536" s="35">
        <v>81.0</v>
      </c>
      <c r="Y536" s="72">
        <v>0.0028</v>
      </c>
      <c r="Z536" s="35">
        <v>0.9</v>
      </c>
      <c r="AA536" s="35" t="s">
        <v>2032</v>
      </c>
      <c r="AB536" s="35" t="s">
        <v>2078</v>
      </c>
      <c r="AC536" s="35" t="s">
        <v>94</v>
      </c>
      <c r="AD536" s="78">
        <v>39332.0</v>
      </c>
      <c r="AE536" s="35">
        <v>14.01</v>
      </c>
      <c r="AF536" s="35">
        <v>4.01</v>
      </c>
      <c r="AG536" s="78">
        <v>45870.0</v>
      </c>
      <c r="AH536" s="35">
        <v>0.2775</v>
      </c>
      <c r="AI536" s="35" t="s">
        <v>176</v>
      </c>
      <c r="AJ536" s="35" t="s">
        <v>92</v>
      </c>
      <c r="AK536" s="35" t="s">
        <v>2083</v>
      </c>
      <c r="AL536" s="35">
        <v>6020.0</v>
      </c>
      <c r="AM536" s="35" t="s">
        <v>94</v>
      </c>
      <c r="AN536" s="35" t="s">
        <v>94</v>
      </c>
      <c r="AO536" s="35">
        <v>7.11295</v>
      </c>
      <c r="AP536" s="35">
        <v>4.0</v>
      </c>
      <c r="AQ536" s="35">
        <v>0.0383</v>
      </c>
      <c r="AR536" s="35">
        <v>0.0465</v>
      </c>
      <c r="AS536" s="35" t="s">
        <v>94</v>
      </c>
      <c r="AT536" s="89" t="s">
        <v>2102</v>
      </c>
      <c r="AU536" s="35" t="s">
        <v>2085</v>
      </c>
      <c r="AV536" s="35" t="s">
        <v>1641</v>
      </c>
      <c r="AW536" s="35" t="s">
        <v>2086</v>
      </c>
      <c r="AX536" s="91"/>
    </row>
    <row r="537">
      <c r="A537" s="35">
        <v>535.0</v>
      </c>
      <c r="B537" s="66" t="s">
        <v>2103</v>
      </c>
      <c r="C537" s="81" t="str">
        <f t="shared" si="13"/>
        <v>View</v>
      </c>
      <c r="D537" s="35" t="s">
        <v>2104</v>
      </c>
      <c r="E537" s="70">
        <v>-0.1226</v>
      </c>
      <c r="F537" s="84" t="str">
        <f t="shared" si="14"/>
        <v>Muni National Long</v>
      </c>
      <c r="G537" s="72">
        <v>0.0292</v>
      </c>
      <c r="H537" s="73">
        <v>-0.0211</v>
      </c>
      <c r="I537" s="73">
        <v>-0.0428</v>
      </c>
      <c r="J537" s="73">
        <v>-0.022</v>
      </c>
      <c r="K537" s="73">
        <v>0.1098</v>
      </c>
      <c r="L537" s="73">
        <v>0.1711</v>
      </c>
      <c r="M537" s="73">
        <v>0.1644</v>
      </c>
      <c r="N537" s="74">
        <v>0.0174</v>
      </c>
      <c r="O537" s="73">
        <v>0.1711</v>
      </c>
      <c r="P537" s="74">
        <v>0.94</v>
      </c>
      <c r="Q537" s="75">
        <v>5.780008</v>
      </c>
      <c r="R537" s="77">
        <v>52.0</v>
      </c>
      <c r="S537" s="75">
        <v>234.005009</v>
      </c>
      <c r="T537" s="72">
        <v>0.0569</v>
      </c>
      <c r="U537" s="72">
        <v>0.0486</v>
      </c>
      <c r="V537" s="35" t="s">
        <v>107</v>
      </c>
      <c r="W537" s="35">
        <v>68.0</v>
      </c>
      <c r="X537" s="35">
        <v>1.0</v>
      </c>
      <c r="Y537" s="72">
        <v>0.0045</v>
      </c>
      <c r="Z537" s="35">
        <v>1.47</v>
      </c>
      <c r="AA537" s="35" t="s">
        <v>2032</v>
      </c>
      <c r="AB537" s="35" t="s">
        <v>2105</v>
      </c>
      <c r="AC537" s="35" t="s">
        <v>94</v>
      </c>
      <c r="AD537" s="78">
        <v>41912.0</v>
      </c>
      <c r="AE537" s="35">
        <v>10.76</v>
      </c>
      <c r="AF537" s="35">
        <v>10.76</v>
      </c>
      <c r="AG537" s="78">
        <v>45856.0</v>
      </c>
      <c r="AH537" s="35">
        <v>0.0384</v>
      </c>
      <c r="AI537" s="35" t="s">
        <v>176</v>
      </c>
      <c r="AJ537" s="35"/>
      <c r="AK537" s="35" t="s">
        <v>2106</v>
      </c>
      <c r="AL537" s="35">
        <v>6030.0</v>
      </c>
      <c r="AM537" s="35" t="s">
        <v>94</v>
      </c>
      <c r="AN537" s="35" t="s">
        <v>94</v>
      </c>
      <c r="AO537" s="35">
        <v>9.01475</v>
      </c>
      <c r="AP537" s="35">
        <v>10.0</v>
      </c>
      <c r="AQ537" s="35">
        <v>0.0213544</v>
      </c>
      <c r="AR537" s="35">
        <v>0.0492</v>
      </c>
      <c r="AS537" s="35" t="s">
        <v>94</v>
      </c>
      <c r="AT537" s="89" t="s">
        <v>2107</v>
      </c>
      <c r="AU537" s="35" t="s">
        <v>2108</v>
      </c>
      <c r="AV537" s="35" t="s">
        <v>1641</v>
      </c>
      <c r="AW537" s="35" t="s">
        <v>2109</v>
      </c>
      <c r="AX537" s="91"/>
    </row>
    <row r="538">
      <c r="A538" s="35">
        <v>536.0</v>
      </c>
      <c r="B538" s="66" t="s">
        <v>2110</v>
      </c>
      <c r="C538" s="81" t="str">
        <f t="shared" si="13"/>
        <v>View</v>
      </c>
      <c r="D538" s="35" t="s">
        <v>2111</v>
      </c>
      <c r="E538" s="70">
        <v>-0.3465</v>
      </c>
      <c r="F538" s="84" t="str">
        <f t="shared" si="14"/>
        <v>Muni National Long</v>
      </c>
      <c r="G538" s="72">
        <v>0.0028</v>
      </c>
      <c r="H538" s="73">
        <v>0.0467</v>
      </c>
      <c r="I538" s="73">
        <v>0.0357</v>
      </c>
      <c r="J538" s="73">
        <v>0.028</v>
      </c>
      <c r="K538" s="73">
        <v>0.0574</v>
      </c>
      <c r="L538" s="73">
        <v>0.2494</v>
      </c>
      <c r="M538" s="73">
        <v>-0.0581</v>
      </c>
      <c r="N538" s="74">
        <v>-0.521</v>
      </c>
      <c r="O538" s="73">
        <v>0.2494</v>
      </c>
      <c r="P538" s="74">
        <v>-0.27</v>
      </c>
      <c r="Q538" s="75">
        <v>-139.889479</v>
      </c>
      <c r="R538" s="77">
        <v>939.0</v>
      </c>
      <c r="S538" s="75">
        <v>935.952759</v>
      </c>
      <c r="T538" s="72">
        <v>0.0503</v>
      </c>
      <c r="U538" s="72">
        <v>0.0396</v>
      </c>
      <c r="V538" s="35" t="s">
        <v>107</v>
      </c>
      <c r="W538" s="35">
        <v>1.0</v>
      </c>
      <c r="X538" s="35">
        <v>18.0</v>
      </c>
      <c r="Y538" s="72">
        <v>0.0055</v>
      </c>
      <c r="Z538" s="35">
        <v>1.26</v>
      </c>
      <c r="AA538" s="35" t="s">
        <v>1227</v>
      </c>
      <c r="AB538" s="35" t="s">
        <v>1218</v>
      </c>
      <c r="AC538" s="35" t="s">
        <v>94</v>
      </c>
      <c r="AD538" s="78">
        <v>40134.0</v>
      </c>
      <c r="AE538" s="35">
        <v>15.63</v>
      </c>
      <c r="AF538" s="35">
        <v>0.33</v>
      </c>
      <c r="AG538" s="78">
        <v>45859.0</v>
      </c>
      <c r="AH538" s="35">
        <v>0.091</v>
      </c>
      <c r="AI538" s="35" t="s">
        <v>176</v>
      </c>
      <c r="AJ538" s="35" t="s">
        <v>92</v>
      </c>
      <c r="AK538" s="35" t="s">
        <v>2106</v>
      </c>
      <c r="AL538" s="35">
        <v>6030.0</v>
      </c>
      <c r="AM538" s="35" t="s">
        <v>94</v>
      </c>
      <c r="AN538" s="35" t="s">
        <v>94</v>
      </c>
      <c r="AO538" s="35">
        <v>7.58608</v>
      </c>
      <c r="AP538" s="35">
        <v>5.0</v>
      </c>
      <c r="AQ538" s="35">
        <v>0.0514351</v>
      </c>
      <c r="AR538" s="35">
        <v>0.0475</v>
      </c>
      <c r="AS538" s="35" t="s">
        <v>94</v>
      </c>
      <c r="AT538" s="89" t="s">
        <v>2112</v>
      </c>
      <c r="AU538" s="35" t="s">
        <v>2108</v>
      </c>
      <c r="AV538" s="35" t="s">
        <v>1641</v>
      </c>
      <c r="AW538" s="35" t="s">
        <v>2109</v>
      </c>
      <c r="AX538" s="91"/>
    </row>
    <row r="539">
      <c r="A539" s="35">
        <v>537.0</v>
      </c>
      <c r="B539" s="66" t="s">
        <v>274</v>
      </c>
      <c r="C539" s="81" t="str">
        <f t="shared" si="13"/>
        <v>View</v>
      </c>
      <c r="D539" s="35" t="s">
        <v>2113</v>
      </c>
      <c r="E539" s="70">
        <v>-0.3602</v>
      </c>
      <c r="F539" s="84" t="str">
        <f t="shared" si="14"/>
        <v>Muni National Long</v>
      </c>
      <c r="G539" s="72">
        <v>0.003</v>
      </c>
      <c r="H539" s="73">
        <v>0.0044</v>
      </c>
      <c r="I539" s="73">
        <v>5.0E-4</v>
      </c>
      <c r="J539" s="73">
        <v>0.0108</v>
      </c>
      <c r="K539" s="73">
        <v>0.0819</v>
      </c>
      <c r="L539" s="73">
        <v>0.1271</v>
      </c>
      <c r="M539" s="73">
        <v>0.0848</v>
      </c>
      <c r="N539" s="74">
        <v>-0.2358</v>
      </c>
      <c r="O539" s="73">
        <v>0.1271</v>
      </c>
      <c r="P539" s="74">
        <v>0.64</v>
      </c>
      <c r="Q539" s="75">
        <v>218.020534</v>
      </c>
      <c r="R539" s="77">
        <v>677.0</v>
      </c>
      <c r="S539" s="75">
        <v>514.483107</v>
      </c>
      <c r="T539" s="72">
        <v>0.0407</v>
      </c>
      <c r="U539" s="72">
        <v>0.0377</v>
      </c>
      <c r="V539" s="35" t="s">
        <v>88</v>
      </c>
      <c r="W539" s="35">
        <v>1.0</v>
      </c>
      <c r="X539" s="35">
        <v>2.0</v>
      </c>
      <c r="Y539" s="72">
        <v>0.0025</v>
      </c>
      <c r="Z539" s="35">
        <v>0.97</v>
      </c>
      <c r="AA539" s="35" t="s">
        <v>2032</v>
      </c>
      <c r="AB539" s="35" t="s">
        <v>1241</v>
      </c>
      <c r="AC539" s="35" t="s">
        <v>94</v>
      </c>
      <c r="AD539" s="78">
        <v>43784.0</v>
      </c>
      <c r="AE539" s="35">
        <v>5.63</v>
      </c>
      <c r="AF539" s="35">
        <v>3.17</v>
      </c>
      <c r="AG539" s="78">
        <v>45866.0</v>
      </c>
      <c r="AH539" s="35">
        <v>0.0335</v>
      </c>
      <c r="AI539" s="35" t="s">
        <v>176</v>
      </c>
      <c r="AJ539" s="35"/>
      <c r="AK539" s="35" t="s">
        <v>2106</v>
      </c>
      <c r="AL539" s="35">
        <v>6030.0</v>
      </c>
      <c r="AM539" s="35" t="s">
        <v>94</v>
      </c>
      <c r="AN539" s="35" t="s">
        <v>94</v>
      </c>
      <c r="AO539" s="35">
        <v>6.89</v>
      </c>
      <c r="AP539" s="35">
        <v>7.0</v>
      </c>
      <c r="AQ539" s="35" t="s">
        <v>94</v>
      </c>
      <c r="AR539" s="35">
        <v>0.0487</v>
      </c>
      <c r="AS539" s="35" t="s">
        <v>94</v>
      </c>
      <c r="AT539" s="89" t="s">
        <v>2114</v>
      </c>
      <c r="AU539" s="35" t="s">
        <v>2108</v>
      </c>
      <c r="AV539" s="35" t="s">
        <v>1641</v>
      </c>
      <c r="AW539" s="35" t="s">
        <v>2109</v>
      </c>
      <c r="AX539" s="91"/>
    </row>
    <row r="540">
      <c r="A540" s="35">
        <v>538.0</v>
      </c>
      <c r="B540" s="66" t="s">
        <v>2115</v>
      </c>
      <c r="C540" s="81" t="str">
        <f t="shared" si="13"/>
        <v>View</v>
      </c>
      <c r="D540" s="35" t="s">
        <v>2116</v>
      </c>
      <c r="E540" s="70">
        <v>-0.366</v>
      </c>
      <c r="F540" s="84" t="str">
        <f t="shared" si="14"/>
        <v>Muni National Long</v>
      </c>
      <c r="G540" s="72">
        <v>9.0E-4</v>
      </c>
      <c r="H540" s="73">
        <v>-0.0145</v>
      </c>
      <c r="I540" s="73">
        <v>-0.0177</v>
      </c>
      <c r="J540" s="73">
        <v>-0.01</v>
      </c>
      <c r="K540" s="73">
        <v>0.0642</v>
      </c>
      <c r="L540" s="73">
        <v>0.1711</v>
      </c>
      <c r="M540" s="73">
        <v>0.0447</v>
      </c>
      <c r="N540" s="74">
        <v>-0.3023</v>
      </c>
      <c r="O540" s="73">
        <v>0.1711</v>
      </c>
      <c r="P540" s="74">
        <v>0.24</v>
      </c>
      <c r="Q540" s="75">
        <v>-185.79432</v>
      </c>
      <c r="R540" s="77">
        <v>3414.0</v>
      </c>
      <c r="S540" s="75">
        <v>15747.29573</v>
      </c>
      <c r="T540" s="72">
        <v>0.0461</v>
      </c>
      <c r="U540" s="72">
        <v>0.0408</v>
      </c>
      <c r="V540" s="35" t="s">
        <v>107</v>
      </c>
      <c r="W540" s="35">
        <v>31.0</v>
      </c>
      <c r="X540" s="35">
        <v>9.0</v>
      </c>
      <c r="Y540" s="72">
        <v>0.0032</v>
      </c>
      <c r="Z540" s="35">
        <v>1.19</v>
      </c>
      <c r="AA540" s="35" t="s">
        <v>2032</v>
      </c>
      <c r="AB540" s="35" t="s">
        <v>1241</v>
      </c>
      <c r="AC540" s="35" t="s">
        <v>94</v>
      </c>
      <c r="AD540" s="78">
        <v>37207.0</v>
      </c>
      <c r="AE540" s="35">
        <v>14.97</v>
      </c>
      <c r="AF540" s="35">
        <v>1.74</v>
      </c>
      <c r="AG540" s="78">
        <v>45869.0</v>
      </c>
      <c r="AH540" s="35">
        <v>0.0359</v>
      </c>
      <c r="AI540" s="35" t="s">
        <v>1228</v>
      </c>
      <c r="AJ540" s="35"/>
      <c r="AK540" s="35" t="s">
        <v>2106</v>
      </c>
      <c r="AL540" s="35">
        <v>6030.0</v>
      </c>
      <c r="AM540" s="35" t="s">
        <v>94</v>
      </c>
      <c r="AN540" s="35" t="s">
        <v>94</v>
      </c>
      <c r="AO540" s="35">
        <v>8.68</v>
      </c>
      <c r="AP540" s="35">
        <v>11.0</v>
      </c>
      <c r="AQ540" s="35">
        <v>0.048</v>
      </c>
      <c r="AR540" s="35">
        <v>0.0497</v>
      </c>
      <c r="AS540" s="35" t="s">
        <v>94</v>
      </c>
      <c r="AT540" s="89" t="s">
        <v>2117</v>
      </c>
      <c r="AU540" s="35" t="s">
        <v>2108</v>
      </c>
      <c r="AV540" s="35" t="s">
        <v>1641</v>
      </c>
      <c r="AW540" s="35" t="s">
        <v>2109</v>
      </c>
      <c r="AX540" s="91"/>
    </row>
    <row r="541">
      <c r="A541" s="35">
        <v>539.0</v>
      </c>
      <c r="B541" s="66" t="s">
        <v>2118</v>
      </c>
      <c r="C541" s="81" t="str">
        <f t="shared" si="13"/>
        <v>View</v>
      </c>
      <c r="D541" s="35" t="s">
        <v>2119</v>
      </c>
      <c r="E541" s="70">
        <v>-0.4922</v>
      </c>
      <c r="F541" s="84" t="str">
        <f t="shared" si="14"/>
        <v>Muni National Long</v>
      </c>
      <c r="G541" s="72">
        <v>0.003</v>
      </c>
      <c r="H541" s="73">
        <v>-0.0093</v>
      </c>
      <c r="I541" s="73">
        <v>-0.0143</v>
      </c>
      <c r="J541" s="73">
        <v>-0.0101</v>
      </c>
      <c r="K541" s="73">
        <v>0.0372</v>
      </c>
      <c r="L541" s="73">
        <v>0.1687</v>
      </c>
      <c r="M541" s="73">
        <v>-0.0179</v>
      </c>
      <c r="N541" s="74">
        <v>-0.5027</v>
      </c>
      <c r="O541" s="73">
        <v>0.1687</v>
      </c>
      <c r="P541" s="74">
        <v>-0.15</v>
      </c>
      <c r="Q541" s="75">
        <v>-159.525137</v>
      </c>
      <c r="R541" s="77">
        <v>176.0</v>
      </c>
      <c r="S541" s="75">
        <v>318.761906</v>
      </c>
      <c r="T541" s="72">
        <v>0.0401</v>
      </c>
      <c r="U541" s="72">
        <v>0.0415</v>
      </c>
      <c r="V541" s="35" t="s">
        <v>107</v>
      </c>
      <c r="W541" s="35">
        <v>38.0</v>
      </c>
      <c r="X541" s="35">
        <v>56.0</v>
      </c>
      <c r="Y541" s="72">
        <v>0.0035</v>
      </c>
      <c r="Z541" s="35">
        <v>1.18</v>
      </c>
      <c r="AA541" s="35" t="s">
        <v>2032</v>
      </c>
      <c r="AB541" s="35" t="s">
        <v>1241</v>
      </c>
      <c r="AC541" s="35" t="s">
        <v>94</v>
      </c>
      <c r="AD541" s="78">
        <v>43026.0</v>
      </c>
      <c r="AE541" s="35">
        <v>7.71</v>
      </c>
      <c r="AF541" s="35">
        <v>0.84</v>
      </c>
      <c r="AG541" s="78">
        <v>45870.0</v>
      </c>
      <c r="AH541" s="35">
        <v>0.0831</v>
      </c>
      <c r="AI541" s="35" t="s">
        <v>176</v>
      </c>
      <c r="AJ541" s="35" t="s">
        <v>92</v>
      </c>
      <c r="AK541" s="35" t="s">
        <v>2106</v>
      </c>
      <c r="AL541" s="35">
        <v>6030.0</v>
      </c>
      <c r="AM541" s="35" t="s">
        <v>94</v>
      </c>
      <c r="AN541" s="35" t="s">
        <v>94</v>
      </c>
      <c r="AO541" s="35">
        <v>9.64</v>
      </c>
      <c r="AP541" s="35">
        <v>4.0</v>
      </c>
      <c r="AQ541" s="35" t="s">
        <v>94</v>
      </c>
      <c r="AR541" s="35">
        <v>0.0483</v>
      </c>
      <c r="AS541" s="35" t="s">
        <v>94</v>
      </c>
      <c r="AT541" s="89" t="s">
        <v>2120</v>
      </c>
      <c r="AU541" s="35" t="s">
        <v>2108</v>
      </c>
      <c r="AV541" s="35" t="s">
        <v>1641</v>
      </c>
      <c r="AW541" s="35" t="s">
        <v>2109</v>
      </c>
      <c r="AX541" s="91"/>
    </row>
    <row r="542">
      <c r="A542" s="35">
        <v>540.0</v>
      </c>
      <c r="B542" s="66" t="s">
        <v>2121</v>
      </c>
      <c r="C542" s="81" t="str">
        <f t="shared" si="13"/>
        <v>View</v>
      </c>
      <c r="D542" s="35" t="s">
        <v>2122</v>
      </c>
      <c r="E542" s="70">
        <v>-0.5119</v>
      </c>
      <c r="F542" s="84" t="str">
        <f t="shared" si="14"/>
        <v>Muni National Long</v>
      </c>
      <c r="G542" s="72">
        <v>0.0024</v>
      </c>
      <c r="H542" s="73">
        <v>-0.0417</v>
      </c>
      <c r="I542" s="73">
        <v>-0.0364</v>
      </c>
      <c r="J542" s="73">
        <v>-0.0376</v>
      </c>
      <c r="K542" s="73">
        <v>-0.0011</v>
      </c>
      <c r="L542" s="73">
        <v>0.2446</v>
      </c>
      <c r="M542" s="73">
        <v>-0.085</v>
      </c>
      <c r="N542" s="74">
        <v>-0.5227</v>
      </c>
      <c r="O542" s="73">
        <v>0.2446</v>
      </c>
      <c r="P542" s="74">
        <v>-0.39</v>
      </c>
      <c r="Q542" s="75">
        <v>0.934452</v>
      </c>
      <c r="R542" s="77">
        <v>591.0</v>
      </c>
      <c r="S542" s="75">
        <v>505.753199</v>
      </c>
      <c r="T542" s="72">
        <v>0.0449</v>
      </c>
      <c r="U542" s="72">
        <v>0.0387</v>
      </c>
      <c r="V542" s="35" t="s">
        <v>107</v>
      </c>
      <c r="W542" s="35">
        <v>93.0</v>
      </c>
      <c r="X542" s="35">
        <v>98.0</v>
      </c>
      <c r="Y542" s="72">
        <v>0.0048</v>
      </c>
      <c r="Z542" s="35">
        <v>1.62</v>
      </c>
      <c r="AA542" s="35" t="s">
        <v>2032</v>
      </c>
      <c r="AB542" s="35" t="s">
        <v>2123</v>
      </c>
      <c r="AC542" s="35" t="s">
        <v>94</v>
      </c>
      <c r="AD542" s="78">
        <v>39449.0</v>
      </c>
      <c r="AE542" s="35">
        <v>2.58</v>
      </c>
      <c r="AF542" s="35">
        <v>2.58</v>
      </c>
      <c r="AG542" s="78">
        <v>45870.0</v>
      </c>
      <c r="AH542" s="35">
        <v>0.0558</v>
      </c>
      <c r="AI542" s="35" t="s">
        <v>176</v>
      </c>
      <c r="AJ542" s="35" t="s">
        <v>134</v>
      </c>
      <c r="AK542" s="35" t="s">
        <v>2106</v>
      </c>
      <c r="AL542" s="35">
        <v>6030.0</v>
      </c>
      <c r="AM542" s="35" t="s">
        <v>94</v>
      </c>
      <c r="AN542" s="35" t="s">
        <v>94</v>
      </c>
      <c r="AO542" s="35">
        <v>11.28783</v>
      </c>
      <c r="AP542" s="35">
        <v>8.0</v>
      </c>
      <c r="AQ542" s="35">
        <v>0.0494889</v>
      </c>
      <c r="AR542" s="35">
        <v>0.0485</v>
      </c>
      <c r="AS542" s="35" t="s">
        <v>94</v>
      </c>
      <c r="AT542" s="89" t="s">
        <v>2124</v>
      </c>
      <c r="AU542" s="35" t="s">
        <v>2108</v>
      </c>
      <c r="AV542" s="35" t="s">
        <v>1641</v>
      </c>
      <c r="AW542" s="35" t="s">
        <v>2109</v>
      </c>
      <c r="AX542" s="91"/>
    </row>
    <row r="543">
      <c r="A543" s="35">
        <v>541.0</v>
      </c>
      <c r="B543" s="66" t="s">
        <v>2106</v>
      </c>
      <c r="C543" s="81" t="str">
        <f t="shared" si="13"/>
        <v>View</v>
      </c>
      <c r="D543" s="35" t="s">
        <v>2125</v>
      </c>
      <c r="E543" s="70">
        <v>-0.5889</v>
      </c>
      <c r="F543" s="84" t="str">
        <f t="shared" si="14"/>
        <v>Muni National Long</v>
      </c>
      <c r="G543" s="72">
        <v>0.0023</v>
      </c>
      <c r="H543" s="73">
        <v>-0.0039</v>
      </c>
      <c r="I543" s="73">
        <v>-0.0056</v>
      </c>
      <c r="J543" s="73">
        <v>-0.0045</v>
      </c>
      <c r="K543" s="73">
        <v>0.0263</v>
      </c>
      <c r="L543" s="73">
        <v>0.1542</v>
      </c>
      <c r="M543" s="73">
        <v>-0.0428</v>
      </c>
      <c r="N543" s="74">
        <v>-0.6136</v>
      </c>
      <c r="O543" s="73">
        <v>0.1542</v>
      </c>
      <c r="P543" s="74">
        <v>-0.32</v>
      </c>
      <c r="Q543" s="75">
        <v>-530.84931</v>
      </c>
      <c r="R543" s="77">
        <v>1521.0</v>
      </c>
      <c r="S543" s="75">
        <v>3190.524589</v>
      </c>
      <c r="T543" s="72">
        <v>0.0352</v>
      </c>
      <c r="U543" s="72">
        <v>0.0323</v>
      </c>
      <c r="V543" s="35" t="s">
        <v>145</v>
      </c>
      <c r="W543" s="35">
        <v>29.0</v>
      </c>
      <c r="X543" s="35">
        <v>79.0</v>
      </c>
      <c r="Y543" s="72">
        <v>0.003</v>
      </c>
      <c r="Z543" s="35">
        <v>1.13</v>
      </c>
      <c r="AA543" s="35" t="s">
        <v>2032</v>
      </c>
      <c r="AB543" s="35" t="s">
        <v>1218</v>
      </c>
      <c r="AC543" s="35" t="s">
        <v>94</v>
      </c>
      <c r="AD543" s="78">
        <v>39336.0</v>
      </c>
      <c r="AE543" s="35">
        <v>17.82</v>
      </c>
      <c r="AF543" s="35">
        <v>3.67</v>
      </c>
      <c r="AG543" s="78">
        <v>45870.0</v>
      </c>
      <c r="AH543" s="35">
        <v>0.1257</v>
      </c>
      <c r="AI543" s="35" t="s">
        <v>176</v>
      </c>
      <c r="AJ543" s="35" t="s">
        <v>92</v>
      </c>
      <c r="AK543" s="35" t="s">
        <v>2106</v>
      </c>
      <c r="AL543" s="35">
        <v>6030.0</v>
      </c>
      <c r="AM543" s="35" t="s">
        <v>94</v>
      </c>
      <c r="AN543" s="35" t="s">
        <v>94</v>
      </c>
      <c r="AO543" s="35">
        <v>6.99</v>
      </c>
      <c r="AP543" s="35">
        <v>4.0</v>
      </c>
      <c r="AQ543" s="35">
        <v>0.0393</v>
      </c>
      <c r="AR543" s="35">
        <v>0.046</v>
      </c>
      <c r="AS543" s="35" t="s">
        <v>94</v>
      </c>
      <c r="AT543" s="89" t="s">
        <v>2126</v>
      </c>
      <c r="AU543" s="35" t="s">
        <v>2108</v>
      </c>
      <c r="AV543" s="35" t="s">
        <v>1641</v>
      </c>
      <c r="AW543" s="35" t="s">
        <v>2109</v>
      </c>
      <c r="AX543" s="91"/>
    </row>
    <row r="544">
      <c r="A544" s="35">
        <v>542.0</v>
      </c>
      <c r="B544" s="66" t="s">
        <v>2127</v>
      </c>
      <c r="C544" s="81" t="str">
        <f t="shared" si="13"/>
        <v>View</v>
      </c>
      <c r="D544" s="35" t="s">
        <v>2128</v>
      </c>
      <c r="E544" s="70">
        <v>-0.5716</v>
      </c>
      <c r="F544" s="84" t="str">
        <f t="shared" si="14"/>
        <v>Muni Single State Short</v>
      </c>
      <c r="G544" s="72">
        <v>0.005</v>
      </c>
      <c r="H544" s="73">
        <v>0.0118</v>
      </c>
      <c r="I544" s="73">
        <v>0.0085</v>
      </c>
      <c r="J544" s="73">
        <v>0.017</v>
      </c>
      <c r="K544" s="73">
        <v>0.0807</v>
      </c>
      <c r="L544" s="73">
        <v>0.0831</v>
      </c>
      <c r="M544" s="73">
        <v>0.0626</v>
      </c>
      <c r="N544" s="74">
        <v>-0.477</v>
      </c>
      <c r="O544" s="73">
        <v>0.0831</v>
      </c>
      <c r="P544" s="74">
        <v>0.73</v>
      </c>
      <c r="Q544" s="75">
        <v>-1.727496</v>
      </c>
      <c r="R544" s="77">
        <v>361.0</v>
      </c>
      <c r="S544" s="75">
        <v>1046.965346</v>
      </c>
      <c r="T544" s="72">
        <v>0.0335</v>
      </c>
      <c r="U544" s="72">
        <v>0.031</v>
      </c>
      <c r="V544" s="35" t="s">
        <v>107</v>
      </c>
      <c r="W544" s="35">
        <v>71.0</v>
      </c>
      <c r="X544" s="35">
        <v>4.0</v>
      </c>
      <c r="Y544" s="72">
        <v>0.0016</v>
      </c>
      <c r="Z544" s="35">
        <v>0.61</v>
      </c>
      <c r="AA544" s="35" t="s">
        <v>2032</v>
      </c>
      <c r="AB544" s="35" t="s">
        <v>1241</v>
      </c>
      <c r="AC544" s="35" t="s">
        <v>94</v>
      </c>
      <c r="AD544" s="78">
        <v>42576.0</v>
      </c>
      <c r="AE544" s="35">
        <v>9.43</v>
      </c>
      <c r="AF544" s="35">
        <v>2.75</v>
      </c>
      <c r="AG544" s="78">
        <v>45869.0</v>
      </c>
      <c r="AH544" s="35">
        <v>0.0351</v>
      </c>
      <c r="AI544" s="35" t="s">
        <v>1228</v>
      </c>
      <c r="AJ544" s="35"/>
      <c r="AK544" s="35" t="s">
        <v>1615</v>
      </c>
      <c r="AL544" s="35">
        <v>6040.0</v>
      </c>
      <c r="AM544" s="35" t="s">
        <v>94</v>
      </c>
      <c r="AN544" s="35" t="s">
        <v>94</v>
      </c>
      <c r="AO544" s="35">
        <v>4.19</v>
      </c>
      <c r="AP544" s="35">
        <v>8.0</v>
      </c>
      <c r="AQ544" s="35" t="s">
        <v>94</v>
      </c>
      <c r="AR544" s="35">
        <v>0.0472</v>
      </c>
      <c r="AS544" s="35" t="s">
        <v>94</v>
      </c>
      <c r="AT544" s="89" t="s">
        <v>2129</v>
      </c>
      <c r="AU544" s="35" t="s">
        <v>2130</v>
      </c>
      <c r="AV544" s="35" t="s">
        <v>1519</v>
      </c>
      <c r="AW544" s="35" t="s">
        <v>2131</v>
      </c>
      <c r="AX544" s="91"/>
    </row>
    <row r="545">
      <c r="A545" s="35">
        <v>543.0</v>
      </c>
      <c r="B545" s="66" t="s">
        <v>2132</v>
      </c>
      <c r="C545" s="81" t="str">
        <f t="shared" si="13"/>
        <v>View</v>
      </c>
      <c r="D545" s="35" t="s">
        <v>2133</v>
      </c>
      <c r="E545" s="70">
        <v>-0.6459</v>
      </c>
      <c r="F545" s="84" t="str">
        <f t="shared" si="14"/>
        <v>Muni Single State Short</v>
      </c>
      <c r="G545" s="72">
        <v>0.005</v>
      </c>
      <c r="H545" s="73">
        <v>0.0238</v>
      </c>
      <c r="I545" s="73">
        <v>0.0197</v>
      </c>
      <c r="J545" s="73">
        <v>0.0332</v>
      </c>
      <c r="K545" s="73">
        <v>0.0834</v>
      </c>
      <c r="L545" s="73">
        <v>0.0727</v>
      </c>
      <c r="M545" s="73">
        <v>0.0582</v>
      </c>
      <c r="N545" s="74">
        <v>-0.5935</v>
      </c>
      <c r="O545" s="73">
        <v>0.0727</v>
      </c>
      <c r="P545" s="74">
        <v>0.77</v>
      </c>
      <c r="Q545" s="75">
        <v>47.441802</v>
      </c>
      <c r="R545" s="77">
        <v>291.0</v>
      </c>
      <c r="S545" s="75">
        <v>332.045359</v>
      </c>
      <c r="T545" s="72">
        <v>0.0289</v>
      </c>
      <c r="U545" s="72">
        <v>0.0247</v>
      </c>
      <c r="V545" s="35" t="s">
        <v>107</v>
      </c>
      <c r="W545" s="35">
        <v>18.0</v>
      </c>
      <c r="X545" s="35">
        <v>2.0</v>
      </c>
      <c r="Y545" s="72">
        <v>0.0013</v>
      </c>
      <c r="Z545" s="35">
        <v>0.51</v>
      </c>
      <c r="AA545" s="35" t="s">
        <v>2032</v>
      </c>
      <c r="AB545" s="35" t="s">
        <v>2134</v>
      </c>
      <c r="AC545" s="35" t="s">
        <v>94</v>
      </c>
      <c r="AD545" s="78">
        <v>41943.0</v>
      </c>
      <c r="AE545" s="35">
        <v>15.67</v>
      </c>
      <c r="AF545" s="35">
        <v>4.83</v>
      </c>
      <c r="AG545" s="78">
        <v>45869.0</v>
      </c>
      <c r="AH545" s="35">
        <v>0.0209</v>
      </c>
      <c r="AI545" s="35" t="s">
        <v>1228</v>
      </c>
      <c r="AJ545" s="35"/>
      <c r="AK545" s="35" t="s">
        <v>1615</v>
      </c>
      <c r="AL545" s="35">
        <v>6040.0</v>
      </c>
      <c r="AM545" s="35" t="s">
        <v>94</v>
      </c>
      <c r="AN545" s="35" t="s">
        <v>94</v>
      </c>
      <c r="AO545" s="35">
        <v>3.02643</v>
      </c>
      <c r="AP545" s="35">
        <v>9.0</v>
      </c>
      <c r="AQ545" s="35">
        <v>0.0358021</v>
      </c>
      <c r="AR545" s="35">
        <v>0.044</v>
      </c>
      <c r="AS545" s="35" t="s">
        <v>94</v>
      </c>
      <c r="AT545" s="89" t="s">
        <v>2135</v>
      </c>
      <c r="AU545" s="35" t="s">
        <v>2130</v>
      </c>
      <c r="AV545" s="35" t="s">
        <v>1519</v>
      </c>
      <c r="AW545" s="35" t="s">
        <v>2131</v>
      </c>
      <c r="AX545" s="91"/>
    </row>
    <row r="546">
      <c r="A546" s="35">
        <v>544.0</v>
      </c>
      <c r="B546" s="66" t="s">
        <v>2136</v>
      </c>
      <c r="C546" s="81" t="str">
        <f t="shared" si="13"/>
        <v>View</v>
      </c>
      <c r="D546" s="35" t="s">
        <v>2137</v>
      </c>
      <c r="E546" s="70">
        <v>-0.6954</v>
      </c>
      <c r="F546" s="84" t="str">
        <f t="shared" si="14"/>
        <v>Muni Single State Short</v>
      </c>
      <c r="G546" s="72">
        <v>0.0083</v>
      </c>
      <c r="H546" s="73">
        <v>0.0058</v>
      </c>
      <c r="I546" s="73">
        <v>-7.0E-4</v>
      </c>
      <c r="J546" s="73">
        <v>0.0127</v>
      </c>
      <c r="K546" s="73">
        <v>0.0617</v>
      </c>
      <c r="L546" s="73">
        <v>0.1033</v>
      </c>
      <c r="M546" s="73">
        <v>0.0478</v>
      </c>
      <c r="N546" s="74">
        <v>-0.5044</v>
      </c>
      <c r="O546" s="73">
        <v>0.1033</v>
      </c>
      <c r="P546" s="74">
        <v>0.43</v>
      </c>
      <c r="Q546" s="75">
        <v>-38.851654</v>
      </c>
      <c r="R546" s="77">
        <v>494.0</v>
      </c>
      <c r="S546" s="75">
        <v>1411.743544</v>
      </c>
      <c r="T546" s="72">
        <v>0.0352</v>
      </c>
      <c r="U546" s="72">
        <v>0.0347</v>
      </c>
      <c r="V546" s="35" t="s">
        <v>107</v>
      </c>
      <c r="W546" s="35">
        <v>80.0</v>
      </c>
      <c r="X546" s="35">
        <v>71.0</v>
      </c>
      <c r="Y546" s="72">
        <v>0.0022</v>
      </c>
      <c r="Z546" s="35">
        <v>0.67</v>
      </c>
      <c r="AA546" s="35" t="s">
        <v>2032</v>
      </c>
      <c r="AB546" s="35" t="s">
        <v>2138</v>
      </c>
      <c r="AC546" s="35" t="s">
        <v>94</v>
      </c>
      <c r="AD546" s="78">
        <v>33499.0</v>
      </c>
      <c r="AE546" s="35">
        <v>6.03</v>
      </c>
      <c r="AF546" s="35">
        <v>1.25</v>
      </c>
      <c r="AG546" s="78">
        <v>45869.0</v>
      </c>
      <c r="AH546" s="35">
        <v>0.008</v>
      </c>
      <c r="AI546" s="35" t="s">
        <v>1228</v>
      </c>
      <c r="AJ546" s="35"/>
      <c r="AK546" s="35" t="s">
        <v>1615</v>
      </c>
      <c r="AL546" s="35">
        <v>6040.0</v>
      </c>
      <c r="AM546" s="35" t="s">
        <v>94</v>
      </c>
      <c r="AN546" s="35" t="s">
        <v>94</v>
      </c>
      <c r="AO546" s="35">
        <v>4.85607</v>
      </c>
      <c r="AP546" s="35">
        <v>10.0</v>
      </c>
      <c r="AQ546" s="35">
        <v>0.04707</v>
      </c>
      <c r="AR546" s="35">
        <v>0.0492</v>
      </c>
      <c r="AS546" s="35" t="s">
        <v>94</v>
      </c>
      <c r="AT546" s="89" t="s">
        <v>2139</v>
      </c>
      <c r="AU546" s="35" t="s">
        <v>2130</v>
      </c>
      <c r="AV546" s="35" t="s">
        <v>1519</v>
      </c>
      <c r="AW546" s="35" t="s">
        <v>2131</v>
      </c>
      <c r="AX546" s="91"/>
    </row>
    <row r="547">
      <c r="A547" s="35">
        <v>545.0</v>
      </c>
      <c r="B547" s="66" t="s">
        <v>2140</v>
      </c>
      <c r="C547" s="81" t="str">
        <f t="shared" si="13"/>
        <v>View</v>
      </c>
      <c r="D547" s="35" t="s">
        <v>2141</v>
      </c>
      <c r="E547" s="70">
        <v>-0.5436</v>
      </c>
      <c r="F547" s="84" t="str">
        <f t="shared" si="14"/>
        <v>Muni Single State Interm</v>
      </c>
      <c r="G547" s="72">
        <v>0.0058</v>
      </c>
      <c r="H547" s="73">
        <v>-0.0251</v>
      </c>
      <c r="I547" s="73">
        <v>-0.0266</v>
      </c>
      <c r="J547" s="73">
        <v>-0.0243</v>
      </c>
      <c r="K547" s="73">
        <v>0.0241</v>
      </c>
      <c r="L547" s="73">
        <v>0.1492</v>
      </c>
      <c r="M547" s="73">
        <v>-0.0112</v>
      </c>
      <c r="N547" s="74">
        <v>-0.4915</v>
      </c>
      <c r="O547" s="73">
        <v>0.1492</v>
      </c>
      <c r="P547" s="74">
        <v>-0.11</v>
      </c>
      <c r="Q547" s="75">
        <v>-34.624108</v>
      </c>
      <c r="R547" s="77">
        <v>173.0</v>
      </c>
      <c r="S547" s="75">
        <v>461.25027</v>
      </c>
      <c r="T547" s="72">
        <v>0.0389</v>
      </c>
      <c r="U547" s="72">
        <v>0.0319</v>
      </c>
      <c r="V547" s="35" t="s">
        <v>107</v>
      </c>
      <c r="W547" s="35">
        <v>97.0</v>
      </c>
      <c r="X547" s="35">
        <v>61.0</v>
      </c>
      <c r="Y547" s="72">
        <v>0.0038</v>
      </c>
      <c r="Z547" s="35">
        <v>1.15</v>
      </c>
      <c r="AA547" s="35" t="s">
        <v>2032</v>
      </c>
      <c r="AB547" s="35" t="s">
        <v>1241</v>
      </c>
      <c r="AC547" s="35" t="s">
        <v>94</v>
      </c>
      <c r="AD547" s="78">
        <v>33156.0</v>
      </c>
      <c r="AE547" s="35">
        <v>6.01</v>
      </c>
      <c r="AF547" s="35">
        <v>4.33</v>
      </c>
      <c r="AG547" s="78">
        <v>45869.0</v>
      </c>
      <c r="AH547" s="35">
        <v>0.0282</v>
      </c>
      <c r="AI547" s="35" t="s">
        <v>1228</v>
      </c>
      <c r="AJ547" s="35"/>
      <c r="AK547" s="35" t="s">
        <v>1615</v>
      </c>
      <c r="AL547" s="35">
        <v>6050.0</v>
      </c>
      <c r="AM547" s="35" t="s">
        <v>94</v>
      </c>
      <c r="AN547" s="35" t="s">
        <v>94</v>
      </c>
      <c r="AO547" s="35">
        <v>8.07</v>
      </c>
      <c r="AP547" s="35">
        <v>8.0</v>
      </c>
      <c r="AQ547" s="35">
        <v>0.0483</v>
      </c>
      <c r="AR547" s="35">
        <v>0.0474</v>
      </c>
      <c r="AS547" s="35" t="s">
        <v>94</v>
      </c>
      <c r="AT547" s="89" t="s">
        <v>2142</v>
      </c>
      <c r="AU547" s="35" t="s">
        <v>2143</v>
      </c>
      <c r="AV547" s="35" t="s">
        <v>1641</v>
      </c>
      <c r="AW547" s="35" t="s">
        <v>2144</v>
      </c>
      <c r="AX547" s="91"/>
    </row>
    <row r="548">
      <c r="A548" s="35">
        <v>546.0</v>
      </c>
      <c r="B548" s="66" t="s">
        <v>2145</v>
      </c>
      <c r="C548" s="81" t="str">
        <f t="shared" si="13"/>
        <v>View</v>
      </c>
      <c r="D548" s="35" t="s">
        <v>2146</v>
      </c>
      <c r="E548" s="70">
        <v>-0.5831</v>
      </c>
      <c r="F548" s="84" t="str">
        <f t="shared" si="14"/>
        <v>Muni Single State Interm</v>
      </c>
      <c r="G548" s="72">
        <v>0.0051</v>
      </c>
      <c r="H548" s="73">
        <v>-0.006</v>
      </c>
      <c r="I548" s="73">
        <v>-0.0075</v>
      </c>
      <c r="J548" s="73">
        <v>-0.0037</v>
      </c>
      <c r="K548" s="73">
        <v>0.0448</v>
      </c>
      <c r="L548" s="73">
        <v>0.1282</v>
      </c>
      <c r="M548" s="73">
        <v>-0.0057</v>
      </c>
      <c r="N548" s="74">
        <v>-0.5849</v>
      </c>
      <c r="O548" s="73">
        <v>0.1282</v>
      </c>
      <c r="P548" s="74">
        <v>-0.06</v>
      </c>
      <c r="Q548" s="75">
        <v>6.510369</v>
      </c>
      <c r="R548" s="77">
        <v>149.0</v>
      </c>
      <c r="S548" s="75">
        <v>216.900955</v>
      </c>
      <c r="T548" s="72">
        <v>0.0383</v>
      </c>
      <c r="U548" s="72">
        <v>0.0367</v>
      </c>
      <c r="V548" s="35" t="s">
        <v>107</v>
      </c>
      <c r="W548" s="35">
        <v>54.0</v>
      </c>
      <c r="X548" s="35">
        <v>18.0</v>
      </c>
      <c r="Y548" s="72">
        <v>0.0025</v>
      </c>
      <c r="Z548" s="35">
        <v>0.91</v>
      </c>
      <c r="AA548" s="35" t="s">
        <v>2032</v>
      </c>
      <c r="AB548" s="35" t="s">
        <v>1241</v>
      </c>
      <c r="AC548" s="35" t="s">
        <v>94</v>
      </c>
      <c r="AD548" s="78">
        <v>40393.0</v>
      </c>
      <c r="AE548" s="35">
        <v>5.5</v>
      </c>
      <c r="AF548" s="35">
        <v>3.75</v>
      </c>
      <c r="AG548" s="78">
        <v>45869.0</v>
      </c>
      <c r="AH548" s="35">
        <v>0.0237</v>
      </c>
      <c r="AI548" s="35" t="s">
        <v>1228</v>
      </c>
      <c r="AJ548" s="35"/>
      <c r="AK548" s="35" t="s">
        <v>1615</v>
      </c>
      <c r="AL548" s="35">
        <v>6050.0</v>
      </c>
      <c r="AM548" s="35" t="s">
        <v>94</v>
      </c>
      <c r="AN548" s="35" t="s">
        <v>94</v>
      </c>
      <c r="AO548" s="35">
        <v>6.23</v>
      </c>
      <c r="AP548" s="35">
        <v>6.0</v>
      </c>
      <c r="AQ548" s="35" t="s">
        <v>94</v>
      </c>
      <c r="AR548" s="35">
        <v>0.0477</v>
      </c>
      <c r="AS548" s="35" t="s">
        <v>94</v>
      </c>
      <c r="AT548" s="89" t="s">
        <v>2147</v>
      </c>
      <c r="AU548" s="35" t="s">
        <v>2143</v>
      </c>
      <c r="AV548" s="35" t="s">
        <v>1641</v>
      </c>
      <c r="AW548" s="35" t="s">
        <v>2144</v>
      </c>
      <c r="AX548" s="91"/>
    </row>
    <row r="549">
      <c r="A549" s="35">
        <v>547.0</v>
      </c>
      <c r="B549" s="66" t="s">
        <v>2148</v>
      </c>
      <c r="C549" s="81" t="str">
        <f t="shared" si="13"/>
        <v>View</v>
      </c>
      <c r="D549" s="35" t="s">
        <v>2149</v>
      </c>
      <c r="E549" s="70">
        <v>-0.6195</v>
      </c>
      <c r="F549" s="84" t="str">
        <f t="shared" si="14"/>
        <v>Muni Single State Interm</v>
      </c>
      <c r="G549" s="72">
        <v>0.007</v>
      </c>
      <c r="H549" s="73">
        <v>0.0043</v>
      </c>
      <c r="I549" s="73">
        <v>-4.0E-4</v>
      </c>
      <c r="J549" s="73">
        <v>0.0081</v>
      </c>
      <c r="K549" s="73">
        <v>0.0373</v>
      </c>
      <c r="L549" s="73">
        <v>0.1163</v>
      </c>
      <c r="M549" s="73">
        <v>-0.0043</v>
      </c>
      <c r="N549" s="74">
        <v>-0.5906</v>
      </c>
      <c r="O549" s="73">
        <v>0.1163</v>
      </c>
      <c r="P549" s="74">
        <v>-0.06</v>
      </c>
      <c r="Q549" s="75">
        <v>-1.942846</v>
      </c>
      <c r="R549" s="77">
        <v>215.0</v>
      </c>
      <c r="S549" s="75">
        <v>227.987326</v>
      </c>
      <c r="T549" s="72">
        <v>0.0331</v>
      </c>
      <c r="U549" s="72">
        <v>0.0252</v>
      </c>
      <c r="V549" s="35" t="s">
        <v>107</v>
      </c>
      <c r="W549" s="35">
        <v>31.0</v>
      </c>
      <c r="X549" s="35">
        <v>31.0</v>
      </c>
      <c r="Y549" s="72">
        <v>0.0024</v>
      </c>
      <c r="Z549" s="35">
        <v>0.9</v>
      </c>
      <c r="AA549" s="35" t="s">
        <v>2032</v>
      </c>
      <c r="AB549" s="35" t="s">
        <v>1241</v>
      </c>
      <c r="AC549" s="35" t="s">
        <v>94</v>
      </c>
      <c r="AD549" s="78">
        <v>34751.0</v>
      </c>
      <c r="AE549" s="35">
        <v>25.52</v>
      </c>
      <c r="AF549" s="35">
        <v>13.34</v>
      </c>
      <c r="AG549" s="78">
        <v>45869.0</v>
      </c>
      <c r="AH549" s="35">
        <v>0.0409</v>
      </c>
      <c r="AI549" s="35" t="s">
        <v>1228</v>
      </c>
      <c r="AJ549" s="35"/>
      <c r="AK549" s="35" t="s">
        <v>1615</v>
      </c>
      <c r="AL549" s="35">
        <v>6050.0</v>
      </c>
      <c r="AM549" s="35" t="s">
        <v>94</v>
      </c>
      <c r="AN549" s="35" t="s">
        <v>94</v>
      </c>
      <c r="AO549" s="35">
        <v>5.933</v>
      </c>
      <c r="AP549" s="35">
        <v>6.0</v>
      </c>
      <c r="AQ549" s="35">
        <v>0.04</v>
      </c>
      <c r="AR549" s="35">
        <v>0.0441</v>
      </c>
      <c r="AS549" s="35" t="s">
        <v>94</v>
      </c>
      <c r="AT549" s="89" t="s">
        <v>2150</v>
      </c>
      <c r="AU549" s="35" t="s">
        <v>2143</v>
      </c>
      <c r="AV549" s="35" t="s">
        <v>1641</v>
      </c>
      <c r="AW549" s="35" t="s">
        <v>2144</v>
      </c>
      <c r="AX549" s="91"/>
    </row>
    <row r="550">
      <c r="A550" s="35">
        <v>548.0</v>
      </c>
      <c r="B550" s="66" t="s">
        <v>2151</v>
      </c>
      <c r="C550" s="81" t="str">
        <f t="shared" si="13"/>
        <v>View</v>
      </c>
      <c r="D550" s="35" t="s">
        <v>2152</v>
      </c>
      <c r="E550" s="70">
        <v>-0.4529</v>
      </c>
      <c r="F550" s="84" t="str">
        <f t="shared" si="14"/>
        <v>Muni Single State Long</v>
      </c>
      <c r="G550" s="72">
        <v>0.0056</v>
      </c>
      <c r="H550" s="73">
        <v>-0.0136</v>
      </c>
      <c r="I550" s="73">
        <v>-0.0146</v>
      </c>
      <c r="J550" s="73">
        <v>-0.011</v>
      </c>
      <c r="K550" s="73">
        <v>0.0536</v>
      </c>
      <c r="L550" s="73">
        <v>0.1517</v>
      </c>
      <c r="M550" s="73">
        <v>0.0199</v>
      </c>
      <c r="N550" s="74">
        <v>-0.414</v>
      </c>
      <c r="O550" s="73">
        <v>0.1517</v>
      </c>
      <c r="P550" s="74">
        <v>0.11</v>
      </c>
      <c r="Q550" s="75">
        <v>52.121023</v>
      </c>
      <c r="R550" s="77">
        <v>273.0</v>
      </c>
      <c r="S550" s="75">
        <v>497.851858</v>
      </c>
      <c r="T550" s="72">
        <v>0.0376</v>
      </c>
      <c r="U550" s="72">
        <v>0.0346</v>
      </c>
      <c r="V550" s="35" t="s">
        <v>107</v>
      </c>
      <c r="W550" s="35">
        <v>19.0</v>
      </c>
      <c r="X550" s="35">
        <v>8.0</v>
      </c>
      <c r="Y550" s="72">
        <v>0.003</v>
      </c>
      <c r="Z550" s="35">
        <v>1.08</v>
      </c>
      <c r="AA550" s="35" t="s">
        <v>2032</v>
      </c>
      <c r="AB550" s="35" t="s">
        <v>1241</v>
      </c>
      <c r="AC550" s="35" t="s">
        <v>94</v>
      </c>
      <c r="AD550" s="78">
        <v>34059.0</v>
      </c>
      <c r="AE550" s="35">
        <v>4.75</v>
      </c>
      <c r="AF550" s="35">
        <v>0.17</v>
      </c>
      <c r="AG550" s="78">
        <v>45869.0</v>
      </c>
      <c r="AH550" s="35">
        <v>0.0322</v>
      </c>
      <c r="AI550" s="35" t="s">
        <v>1228</v>
      </c>
      <c r="AJ550" s="35"/>
      <c r="AK550" s="35" t="s">
        <v>1615</v>
      </c>
      <c r="AL550" s="35">
        <v>6060.0</v>
      </c>
      <c r="AM550" s="35" t="s">
        <v>94</v>
      </c>
      <c r="AN550" s="35" t="s">
        <v>94</v>
      </c>
      <c r="AO550" s="35">
        <v>7.62207</v>
      </c>
      <c r="AP550" s="35">
        <v>8.0</v>
      </c>
      <c r="AQ550" s="35" t="s">
        <v>94</v>
      </c>
      <c r="AR550" s="35">
        <v>0.0477</v>
      </c>
      <c r="AS550" s="35" t="s">
        <v>94</v>
      </c>
      <c r="AT550" s="89" t="s">
        <v>2153</v>
      </c>
      <c r="AU550" s="35" t="s">
        <v>2154</v>
      </c>
      <c r="AV550" s="35" t="s">
        <v>1641</v>
      </c>
      <c r="AW550" s="35" t="s">
        <v>2155</v>
      </c>
      <c r="AX550" s="91"/>
    </row>
    <row r="551">
      <c r="A551" s="35">
        <v>549.0</v>
      </c>
      <c r="B551" s="66" t="s">
        <v>2156</v>
      </c>
      <c r="C551" s="81" t="str">
        <f t="shared" si="13"/>
        <v>View</v>
      </c>
      <c r="D551" s="35" t="s">
        <v>2157</v>
      </c>
      <c r="E551" s="70">
        <v>-0.4606</v>
      </c>
      <c r="F551" s="84" t="str">
        <f t="shared" si="14"/>
        <v>Muni Single State Long</v>
      </c>
      <c r="G551" s="72">
        <v>0.0082</v>
      </c>
      <c r="H551" s="73">
        <v>-0.0261</v>
      </c>
      <c r="I551" s="73">
        <v>-0.028</v>
      </c>
      <c r="J551" s="73">
        <v>-0.0244</v>
      </c>
      <c r="K551" s="73">
        <v>0.0384</v>
      </c>
      <c r="L551" s="73">
        <v>0.1582</v>
      </c>
      <c r="M551" s="73">
        <v>0.0158</v>
      </c>
      <c r="N551" s="74">
        <v>-0.3838</v>
      </c>
      <c r="O551" s="73">
        <v>0.1582</v>
      </c>
      <c r="P551" s="74">
        <v>0.07</v>
      </c>
      <c r="Q551" s="75">
        <v>-3.955591</v>
      </c>
      <c r="R551" s="77">
        <v>168.0</v>
      </c>
      <c r="S551" s="75">
        <v>230.74243</v>
      </c>
      <c r="T551" s="72">
        <v>0.0383</v>
      </c>
      <c r="U551" s="72">
        <v>0.0365</v>
      </c>
      <c r="V551" s="35" t="s">
        <v>107</v>
      </c>
      <c r="W551" s="35">
        <v>80.0</v>
      </c>
      <c r="X551" s="35">
        <v>18.0</v>
      </c>
      <c r="Y551" s="72">
        <v>0.0034</v>
      </c>
      <c r="Z551" s="35">
        <v>1.18</v>
      </c>
      <c r="AA551" s="35" t="s">
        <v>2032</v>
      </c>
      <c r="AB551" s="35" t="s">
        <v>1241</v>
      </c>
      <c r="AC551" s="35" t="s">
        <v>94</v>
      </c>
      <c r="AD551" s="78">
        <v>31890.0</v>
      </c>
      <c r="AE551" s="35">
        <v>17.97</v>
      </c>
      <c r="AF551" s="35">
        <v>2.09</v>
      </c>
      <c r="AG551" s="78">
        <v>45869.0</v>
      </c>
      <c r="AH551" s="35">
        <v>0.0316</v>
      </c>
      <c r="AI551" s="35" t="s">
        <v>1228</v>
      </c>
      <c r="AJ551" s="35"/>
      <c r="AK551" s="35" t="s">
        <v>1615</v>
      </c>
      <c r="AL551" s="35">
        <v>6060.0</v>
      </c>
      <c r="AM551" s="35" t="s">
        <v>94</v>
      </c>
      <c r="AN551" s="35" t="s">
        <v>94</v>
      </c>
      <c r="AO551" s="35">
        <v>9.48</v>
      </c>
      <c r="AP551" s="35">
        <v>12.0</v>
      </c>
      <c r="AQ551" s="35">
        <v>0.0525</v>
      </c>
      <c r="AR551" s="35">
        <v>0.0501</v>
      </c>
      <c r="AS551" s="35" t="s">
        <v>94</v>
      </c>
      <c r="AT551" s="89" t="s">
        <v>2158</v>
      </c>
      <c r="AU551" s="35" t="s">
        <v>2154</v>
      </c>
      <c r="AV551" s="35" t="s">
        <v>1641</v>
      </c>
      <c r="AW551" s="35" t="s">
        <v>2155</v>
      </c>
      <c r="AX551" s="91"/>
    </row>
    <row r="552">
      <c r="A552" s="35">
        <v>550.0</v>
      </c>
      <c r="B552" s="66" t="s">
        <v>2159</v>
      </c>
      <c r="C552" s="81" t="str">
        <f t="shared" si="13"/>
        <v>View</v>
      </c>
      <c r="D552" s="35" t="s">
        <v>2160</v>
      </c>
      <c r="E552" s="70">
        <v>-0.4743</v>
      </c>
      <c r="F552" s="84" t="str">
        <f t="shared" si="14"/>
        <v>Muni Single State Long</v>
      </c>
      <c r="G552" s="72">
        <v>0.0041</v>
      </c>
      <c r="H552" s="73">
        <v>-0.0147</v>
      </c>
      <c r="I552" s="73">
        <v>-0.0166</v>
      </c>
      <c r="J552" s="73">
        <v>-0.0096</v>
      </c>
      <c r="K552" s="73">
        <v>0.0511</v>
      </c>
      <c r="L552" s="73">
        <v>0.1426</v>
      </c>
      <c r="M552" s="73">
        <v>0.0302</v>
      </c>
      <c r="N552" s="74">
        <v>-0.3934</v>
      </c>
      <c r="O552" s="73">
        <v>0.1426</v>
      </c>
      <c r="P552" s="74">
        <v>0.19</v>
      </c>
      <c r="Q552" s="75">
        <v>-4.039776</v>
      </c>
      <c r="R552" s="77">
        <v>621.0</v>
      </c>
      <c r="S552" s="75">
        <v>2276.544575</v>
      </c>
      <c r="T552" s="72">
        <v>0.0368</v>
      </c>
      <c r="U552" s="72">
        <v>0.0357</v>
      </c>
      <c r="V552" s="35" t="s">
        <v>107</v>
      </c>
      <c r="W552" s="35">
        <v>14.0</v>
      </c>
      <c r="X552" s="35">
        <v>9.0</v>
      </c>
      <c r="Y552" s="72">
        <v>0.0029</v>
      </c>
      <c r="Z552" s="35">
        <v>1.04</v>
      </c>
      <c r="AA552" s="35" t="s">
        <v>2032</v>
      </c>
      <c r="AB552" s="35" t="s">
        <v>1241</v>
      </c>
      <c r="AC552" s="35" t="s">
        <v>94</v>
      </c>
      <c r="AD552" s="78">
        <v>42922.0</v>
      </c>
      <c r="AE552" s="35">
        <v>4.75</v>
      </c>
      <c r="AF552" s="35">
        <v>0.17</v>
      </c>
      <c r="AG552" s="78">
        <v>45869.0</v>
      </c>
      <c r="AH552" s="35">
        <v>0.0301</v>
      </c>
      <c r="AI552" s="35" t="s">
        <v>1228</v>
      </c>
      <c r="AJ552" s="35"/>
      <c r="AK552" s="35" t="s">
        <v>1615</v>
      </c>
      <c r="AL552" s="35">
        <v>6060.0</v>
      </c>
      <c r="AM552" s="35" t="s">
        <v>94</v>
      </c>
      <c r="AN552" s="35" t="s">
        <v>94</v>
      </c>
      <c r="AO552" s="35">
        <v>8.08543</v>
      </c>
      <c r="AP552" s="35">
        <v>9.0</v>
      </c>
      <c r="AQ552" s="35" t="s">
        <v>94</v>
      </c>
      <c r="AR552" s="35">
        <v>0.0479</v>
      </c>
      <c r="AS552" s="35" t="s">
        <v>94</v>
      </c>
      <c r="AT552" s="89" t="s">
        <v>2161</v>
      </c>
      <c r="AU552" s="35" t="s">
        <v>2154</v>
      </c>
      <c r="AV552" s="35" t="s">
        <v>1641</v>
      </c>
      <c r="AW552" s="35" t="s">
        <v>2155</v>
      </c>
      <c r="AX552" s="91"/>
    </row>
    <row r="553">
      <c r="A553" s="35">
        <v>551.0</v>
      </c>
      <c r="B553" s="66" t="s">
        <v>2162</v>
      </c>
      <c r="C553" s="81" t="str">
        <f t="shared" si="13"/>
        <v>View</v>
      </c>
      <c r="D553" s="35" t="s">
        <v>2163</v>
      </c>
      <c r="E553" s="70">
        <v>-0.4476</v>
      </c>
      <c r="F553" s="84" t="str">
        <f t="shared" si="14"/>
        <v>Muni California Intermediate</v>
      </c>
      <c r="G553" s="72">
        <v>0.005</v>
      </c>
      <c r="H553" s="73">
        <v>-0.0055</v>
      </c>
      <c r="I553" s="73">
        <v>-0.0066</v>
      </c>
      <c r="J553" s="73">
        <v>-0.0038</v>
      </c>
      <c r="K553" s="73">
        <v>0.0666</v>
      </c>
      <c r="L553" s="73">
        <v>0.1375</v>
      </c>
      <c r="M553" s="73">
        <v>0.0497</v>
      </c>
      <c r="N553" s="74">
        <v>-0.3666</v>
      </c>
      <c r="O553" s="73">
        <v>0.1375</v>
      </c>
      <c r="P553" s="74">
        <v>0.33</v>
      </c>
      <c r="Q553" s="75">
        <v>-20.994016</v>
      </c>
      <c r="R553" s="77">
        <v>405.0</v>
      </c>
      <c r="S553" s="75">
        <v>1212.26974</v>
      </c>
      <c r="T553" s="72">
        <v>0.0403</v>
      </c>
      <c r="U553" s="72">
        <v>0.0355</v>
      </c>
      <c r="V553" s="35" t="s">
        <v>107</v>
      </c>
      <c r="W553" s="35">
        <v>74.0</v>
      </c>
      <c r="X553" s="35">
        <v>12.0</v>
      </c>
      <c r="Y553" s="72">
        <v>0.0025</v>
      </c>
      <c r="Z553" s="35">
        <v>0.94</v>
      </c>
      <c r="AA553" s="35" t="s">
        <v>2032</v>
      </c>
      <c r="AB553" s="35" t="s">
        <v>1241</v>
      </c>
      <c r="AC553" s="35" t="s">
        <v>94</v>
      </c>
      <c r="AD553" s="78">
        <v>39666.0</v>
      </c>
      <c r="AE553" s="35">
        <v>9.43</v>
      </c>
      <c r="AF553" s="35">
        <v>2.75</v>
      </c>
      <c r="AG553" s="78">
        <v>45869.0</v>
      </c>
      <c r="AH553" s="35">
        <v>0.0301</v>
      </c>
      <c r="AI553" s="35" t="s">
        <v>1228</v>
      </c>
      <c r="AJ553" s="35"/>
      <c r="AK553" s="35" t="s">
        <v>1615</v>
      </c>
      <c r="AL553" s="35">
        <v>6070.0</v>
      </c>
      <c r="AM553" s="35" t="s">
        <v>94</v>
      </c>
      <c r="AN553" s="35" t="s">
        <v>94</v>
      </c>
      <c r="AO553" s="35">
        <v>7.35</v>
      </c>
      <c r="AP553" s="35">
        <v>10.0</v>
      </c>
      <c r="AQ553" s="35" t="s">
        <v>94</v>
      </c>
      <c r="AR553" s="35">
        <v>0.0494</v>
      </c>
      <c r="AS553" s="35" t="s">
        <v>94</v>
      </c>
      <c r="AT553" s="89" t="s">
        <v>2164</v>
      </c>
      <c r="AU553" s="35" t="s">
        <v>2165</v>
      </c>
      <c r="AV553" s="35" t="s">
        <v>1641</v>
      </c>
      <c r="AW553" s="35" t="s">
        <v>2166</v>
      </c>
      <c r="AX553" s="91"/>
    </row>
    <row r="554">
      <c r="A554" s="35">
        <v>552.0</v>
      </c>
      <c r="B554" s="66" t="s">
        <v>2167</v>
      </c>
      <c r="C554" s="81" t="str">
        <f t="shared" si="13"/>
        <v>View</v>
      </c>
      <c r="D554" s="35" t="s">
        <v>2168</v>
      </c>
      <c r="E554" s="70">
        <v>-0.4503</v>
      </c>
      <c r="F554" s="84" t="str">
        <f t="shared" si="14"/>
        <v>Muni California Intermediate</v>
      </c>
      <c r="G554" s="72">
        <v>0.0045</v>
      </c>
      <c r="H554" s="73">
        <v>0.0093</v>
      </c>
      <c r="I554" s="73">
        <v>0.0054</v>
      </c>
      <c r="J554" s="73">
        <v>0.0135</v>
      </c>
      <c r="K554" s="73">
        <v>0.0838</v>
      </c>
      <c r="L554" s="73">
        <v>0.1066</v>
      </c>
      <c r="M554" s="73">
        <v>0.0649</v>
      </c>
      <c r="N554" s="74">
        <v>-0.3856</v>
      </c>
      <c r="O554" s="73">
        <v>0.1066</v>
      </c>
      <c r="P554" s="74">
        <v>0.57</v>
      </c>
      <c r="Q554" s="75">
        <v>44.24584</v>
      </c>
      <c r="R554" s="77">
        <v>126.0</v>
      </c>
      <c r="S554" s="75">
        <v>209.65602</v>
      </c>
      <c r="T554" s="72">
        <v>0.0363</v>
      </c>
      <c r="U554" s="72">
        <v>0.0353</v>
      </c>
      <c r="V554" s="35" t="s">
        <v>107</v>
      </c>
      <c r="W554" s="35">
        <v>37.0</v>
      </c>
      <c r="X554" s="35">
        <v>1.0</v>
      </c>
      <c r="Y554" s="72">
        <v>0.0022</v>
      </c>
      <c r="Z554" s="35">
        <v>0.77</v>
      </c>
      <c r="AA554" s="35" t="s">
        <v>2032</v>
      </c>
      <c r="AB554" s="35" t="s">
        <v>1241</v>
      </c>
      <c r="AC554" s="35" t="s">
        <v>94</v>
      </c>
      <c r="AD554" s="78">
        <v>36146.0</v>
      </c>
      <c r="AE554" s="35">
        <v>15.35</v>
      </c>
      <c r="AF554" s="35">
        <v>3.34</v>
      </c>
      <c r="AG554" s="78">
        <v>45869.0</v>
      </c>
      <c r="AH554" s="35">
        <v>0.0299</v>
      </c>
      <c r="AI554" s="35" t="s">
        <v>1228</v>
      </c>
      <c r="AJ554" s="35"/>
      <c r="AK554" s="35" t="s">
        <v>1615</v>
      </c>
      <c r="AL554" s="35">
        <v>6070.0</v>
      </c>
      <c r="AM554" s="35" t="s">
        <v>94</v>
      </c>
      <c r="AN554" s="35" t="s">
        <v>94</v>
      </c>
      <c r="AO554" s="35">
        <v>5.57</v>
      </c>
      <c r="AP554" s="35">
        <v>5.0</v>
      </c>
      <c r="AQ554" s="35">
        <v>4.23E-4</v>
      </c>
      <c r="AR554" s="35">
        <v>0.047</v>
      </c>
      <c r="AS554" s="35" t="s">
        <v>94</v>
      </c>
      <c r="AT554" s="89" t="s">
        <v>2169</v>
      </c>
      <c r="AU554" s="35" t="s">
        <v>2165</v>
      </c>
      <c r="AV554" s="35" t="s">
        <v>1641</v>
      </c>
      <c r="AW554" s="35" t="s">
        <v>2166</v>
      </c>
      <c r="AX554" s="91"/>
    </row>
    <row r="555">
      <c r="A555" s="35">
        <v>553.0</v>
      </c>
      <c r="B555" s="66" t="s">
        <v>2170</v>
      </c>
      <c r="C555" s="81" t="str">
        <f t="shared" si="13"/>
        <v>View</v>
      </c>
      <c r="D555" s="35" t="s">
        <v>2171</v>
      </c>
      <c r="E555" s="70">
        <v>-0.4791</v>
      </c>
      <c r="F555" s="84" t="str">
        <f t="shared" si="14"/>
        <v>Muni California Intermediate</v>
      </c>
      <c r="G555" s="72">
        <v>9.0E-4</v>
      </c>
      <c r="H555" s="73">
        <v>0.0092</v>
      </c>
      <c r="I555" s="73">
        <v>0.0067</v>
      </c>
      <c r="J555" s="73">
        <v>0.016</v>
      </c>
      <c r="K555" s="73">
        <v>0.0732</v>
      </c>
      <c r="L555" s="73">
        <v>0.1102</v>
      </c>
      <c r="M555" s="73">
        <v>0.0348</v>
      </c>
      <c r="N555" s="74">
        <v>-0.4719</v>
      </c>
      <c r="O555" s="73">
        <v>0.1102</v>
      </c>
      <c r="P555" s="74">
        <v>0.28</v>
      </c>
      <c r="Q555" s="75">
        <v>242.558931</v>
      </c>
      <c r="R555" s="77">
        <v>4956.0</v>
      </c>
      <c r="S555" s="75">
        <v>16308.95018</v>
      </c>
      <c r="T555" s="72">
        <v>0.0359</v>
      </c>
      <c r="U555" s="72">
        <v>0.0303</v>
      </c>
      <c r="V555" s="35" t="s">
        <v>107</v>
      </c>
      <c r="W555" s="35">
        <v>25.0</v>
      </c>
      <c r="X555" s="35">
        <v>5.0</v>
      </c>
      <c r="Y555" s="72">
        <v>0.0021</v>
      </c>
      <c r="Z555" s="35">
        <v>0.85</v>
      </c>
      <c r="AA555" s="35" t="s">
        <v>2032</v>
      </c>
      <c r="AB555" s="35" t="s">
        <v>1241</v>
      </c>
      <c r="AC555" s="35" t="s">
        <v>94</v>
      </c>
      <c r="AD555" s="78">
        <v>37207.0</v>
      </c>
      <c r="AE555" s="35">
        <v>12.02</v>
      </c>
      <c r="AF555" s="35">
        <v>0.46</v>
      </c>
      <c r="AG555" s="78">
        <v>45869.0</v>
      </c>
      <c r="AH555" s="35">
        <v>0.029</v>
      </c>
      <c r="AI555" s="35" t="s">
        <v>1228</v>
      </c>
      <c r="AJ555" s="35"/>
      <c r="AK555" s="35" t="s">
        <v>1615</v>
      </c>
      <c r="AL555" s="35">
        <v>6070.0</v>
      </c>
      <c r="AM555" s="35" t="s">
        <v>94</v>
      </c>
      <c r="AN555" s="35" t="s">
        <v>94</v>
      </c>
      <c r="AO555" s="35">
        <v>5.84</v>
      </c>
      <c r="AP555" s="35">
        <v>7.0</v>
      </c>
      <c r="AQ555" s="35">
        <v>0.0404</v>
      </c>
      <c r="AR555" s="35">
        <v>0.0447</v>
      </c>
      <c r="AS555" s="35" t="s">
        <v>94</v>
      </c>
      <c r="AT555" s="89" t="s">
        <v>2172</v>
      </c>
      <c r="AU555" s="35" t="s">
        <v>2165</v>
      </c>
      <c r="AV555" s="35" t="s">
        <v>1641</v>
      </c>
      <c r="AW555" s="35" t="s">
        <v>2166</v>
      </c>
      <c r="AX555" s="91"/>
    </row>
    <row r="556">
      <c r="A556" s="35">
        <v>554.0</v>
      </c>
      <c r="B556" s="66" t="s">
        <v>2173</v>
      </c>
      <c r="C556" s="81" t="str">
        <f t="shared" si="13"/>
        <v>View</v>
      </c>
      <c r="D556" s="35" t="s">
        <v>2174</v>
      </c>
      <c r="E556" s="70">
        <v>-0.3419</v>
      </c>
      <c r="F556" s="84" t="str">
        <f t="shared" si="14"/>
        <v>Muni California Long</v>
      </c>
      <c r="G556" s="72">
        <v>0.0044</v>
      </c>
      <c r="H556" s="73">
        <v>-0.0114</v>
      </c>
      <c r="I556" s="73">
        <v>-0.0123</v>
      </c>
      <c r="J556" s="73">
        <v>-0.0058</v>
      </c>
      <c r="K556" s="73">
        <v>0.0748</v>
      </c>
      <c r="L556" s="73">
        <v>0.163</v>
      </c>
      <c r="M556" s="73">
        <v>0.0261</v>
      </c>
      <c r="N556" s="74">
        <v>-0.3686</v>
      </c>
      <c r="O556" s="73">
        <v>0.163</v>
      </c>
      <c r="P556" s="74">
        <v>0.14</v>
      </c>
      <c r="Q556" s="75">
        <v>93.17721</v>
      </c>
      <c r="R556" s="77">
        <v>257.0</v>
      </c>
      <c r="S556" s="75">
        <v>399.540647</v>
      </c>
      <c r="T556" s="72">
        <v>0.0375</v>
      </c>
      <c r="U556" s="72">
        <v>0.0369</v>
      </c>
      <c r="V556" s="35" t="s">
        <v>107</v>
      </c>
      <c r="W556" s="35">
        <v>12.0</v>
      </c>
      <c r="X556" s="35">
        <v>1.0</v>
      </c>
      <c r="Y556" s="72">
        <v>0.0029</v>
      </c>
      <c r="Z556" s="35">
        <v>1.15</v>
      </c>
      <c r="AA556" s="35" t="s">
        <v>2032</v>
      </c>
      <c r="AB556" s="35" t="s">
        <v>1241</v>
      </c>
      <c r="AC556" s="35" t="s">
        <v>94</v>
      </c>
      <c r="AD556" s="78">
        <v>41060.0</v>
      </c>
      <c r="AE556" s="35">
        <v>9.87</v>
      </c>
      <c r="AF556" s="35">
        <v>2.2</v>
      </c>
      <c r="AG556" s="78">
        <v>45869.0</v>
      </c>
      <c r="AH556" s="35">
        <v>0.0319</v>
      </c>
      <c r="AI556" s="35" t="s">
        <v>1228</v>
      </c>
      <c r="AJ556" s="35"/>
      <c r="AK556" s="35" t="s">
        <v>1615</v>
      </c>
      <c r="AL556" s="35">
        <v>6080.0</v>
      </c>
      <c r="AM556" s="35" t="s">
        <v>94</v>
      </c>
      <c r="AN556" s="35" t="s">
        <v>94</v>
      </c>
      <c r="AO556" s="35">
        <v>7.06622</v>
      </c>
      <c r="AP556" s="35">
        <v>9.0</v>
      </c>
      <c r="AQ556" s="35">
        <v>0.0431954</v>
      </c>
      <c r="AR556" s="35">
        <v>0.0454</v>
      </c>
      <c r="AS556" s="35" t="s">
        <v>94</v>
      </c>
      <c r="AT556" s="89" t="s">
        <v>2175</v>
      </c>
      <c r="AU556" s="35" t="s">
        <v>2176</v>
      </c>
      <c r="AV556" s="35" t="s">
        <v>1641</v>
      </c>
      <c r="AW556" s="35" t="s">
        <v>2177</v>
      </c>
      <c r="AX556" s="91"/>
    </row>
    <row r="557">
      <c r="A557" s="35">
        <v>555.0</v>
      </c>
      <c r="B557" s="66" t="s">
        <v>2178</v>
      </c>
      <c r="C557" s="81" t="str">
        <f t="shared" si="13"/>
        <v>View</v>
      </c>
      <c r="D557" s="35" t="s">
        <v>2179</v>
      </c>
      <c r="E557" s="70">
        <v>-0.3967</v>
      </c>
      <c r="F557" s="84" t="str">
        <f t="shared" si="14"/>
        <v>Muni California Long</v>
      </c>
      <c r="G557" s="72">
        <v>0.0055</v>
      </c>
      <c r="H557" s="73">
        <v>-0.0414</v>
      </c>
      <c r="I557" s="73">
        <v>-0.041</v>
      </c>
      <c r="J557" s="73">
        <v>-0.0397</v>
      </c>
      <c r="K557" s="73">
        <v>0.0366</v>
      </c>
      <c r="L557" s="73">
        <v>0.1808</v>
      </c>
      <c r="M557" s="73">
        <v>0.0206</v>
      </c>
      <c r="N557" s="74">
        <v>-0.3182</v>
      </c>
      <c r="O557" s="73">
        <v>0.1808</v>
      </c>
      <c r="P557" s="74">
        <v>0.09</v>
      </c>
      <c r="Q557" s="75">
        <v>-26.119086</v>
      </c>
      <c r="R557" s="77">
        <v>221.0</v>
      </c>
      <c r="S557" s="75">
        <v>279.302454</v>
      </c>
      <c r="T557" s="72">
        <v>0.0442</v>
      </c>
      <c r="U557" s="72">
        <v>0.0406</v>
      </c>
      <c r="V557" s="35" t="s">
        <v>107</v>
      </c>
      <c r="W557" s="35">
        <v>91.0</v>
      </c>
      <c r="X557" s="35">
        <v>48.0</v>
      </c>
      <c r="Y557" s="72">
        <v>0.0039</v>
      </c>
      <c r="Z557" s="35">
        <v>1.38</v>
      </c>
      <c r="AA557" s="35" t="s">
        <v>2032</v>
      </c>
      <c r="AB557" s="35" t="s">
        <v>1241</v>
      </c>
      <c r="AC557" s="35" t="s">
        <v>94</v>
      </c>
      <c r="AD557" s="78">
        <v>41639.0</v>
      </c>
      <c r="AE557" s="35">
        <v>17.97</v>
      </c>
      <c r="AF557" s="35">
        <v>2.09</v>
      </c>
      <c r="AG557" s="78">
        <v>45869.0</v>
      </c>
      <c r="AH557" s="35">
        <v>0.0383</v>
      </c>
      <c r="AI557" s="35" t="s">
        <v>1228</v>
      </c>
      <c r="AJ557" s="35"/>
      <c r="AK557" s="35" t="s">
        <v>1615</v>
      </c>
      <c r="AL557" s="35">
        <v>6080.0</v>
      </c>
      <c r="AM557" s="35" t="s">
        <v>94</v>
      </c>
      <c r="AN557" s="35" t="s">
        <v>94</v>
      </c>
      <c r="AO557" s="35">
        <v>10.71</v>
      </c>
      <c r="AP557" s="35">
        <v>12.0</v>
      </c>
      <c r="AQ557" s="35">
        <v>0.0515</v>
      </c>
      <c r="AR557" s="35">
        <v>0.0504</v>
      </c>
      <c r="AS557" s="35" t="s">
        <v>94</v>
      </c>
      <c r="AT557" s="89" t="s">
        <v>2180</v>
      </c>
      <c r="AU557" s="35" t="s">
        <v>2176</v>
      </c>
      <c r="AV557" s="35" t="s">
        <v>1641</v>
      </c>
      <c r="AW557" s="35" t="s">
        <v>2177</v>
      </c>
      <c r="AX557" s="91"/>
    </row>
    <row r="558">
      <c r="A558" s="35">
        <v>556.0</v>
      </c>
      <c r="B558" s="66" t="s">
        <v>2181</v>
      </c>
      <c r="C558" s="81" t="str">
        <f t="shared" si="13"/>
        <v>View</v>
      </c>
      <c r="D558" s="35" t="s">
        <v>2182</v>
      </c>
      <c r="E558" s="70">
        <v>-0.4126</v>
      </c>
      <c r="F558" s="84" t="str">
        <f t="shared" si="14"/>
        <v>Muni California Long</v>
      </c>
      <c r="G558" s="72">
        <v>9.0E-4</v>
      </c>
      <c r="H558" s="73">
        <v>-0.0165</v>
      </c>
      <c r="I558" s="73">
        <v>-0.0175</v>
      </c>
      <c r="J558" s="73">
        <v>-0.0105</v>
      </c>
      <c r="K558" s="73">
        <v>0.0579</v>
      </c>
      <c r="L558" s="73">
        <v>0.1563</v>
      </c>
      <c r="M558" s="73">
        <v>0.0066</v>
      </c>
      <c r="N558" s="74">
        <v>-0.4238</v>
      </c>
      <c r="O558" s="73">
        <v>0.1563</v>
      </c>
      <c r="P558" s="74">
        <v>0.02</v>
      </c>
      <c r="Q558" s="75">
        <v>-43.348692</v>
      </c>
      <c r="R558" s="77">
        <v>1438.0</v>
      </c>
      <c r="S558" s="75">
        <v>5457.658986</v>
      </c>
      <c r="T558" s="72">
        <v>0.0409</v>
      </c>
      <c r="U558" s="72">
        <v>0.0359</v>
      </c>
      <c r="V558" s="35" t="s">
        <v>107</v>
      </c>
      <c r="W558" s="35">
        <v>19.0</v>
      </c>
      <c r="X558" s="35">
        <v>7.0</v>
      </c>
      <c r="Y558" s="72">
        <v>0.003</v>
      </c>
      <c r="Z558" s="35">
        <v>1.18</v>
      </c>
      <c r="AA558" s="35" t="s">
        <v>2032</v>
      </c>
      <c r="AB558" s="35" t="s">
        <v>1241</v>
      </c>
      <c r="AC558" s="35" t="s">
        <v>94</v>
      </c>
      <c r="AD558" s="78">
        <v>37207.0</v>
      </c>
      <c r="AE558" s="35">
        <v>4.62</v>
      </c>
      <c r="AF558" s="35">
        <v>1.74</v>
      </c>
      <c r="AG558" s="78">
        <v>45869.0</v>
      </c>
      <c r="AH558" s="35">
        <v>0.0338</v>
      </c>
      <c r="AI558" s="35" t="s">
        <v>1228</v>
      </c>
      <c r="AJ558" s="35"/>
      <c r="AK558" s="35" t="s">
        <v>1615</v>
      </c>
      <c r="AL558" s="35">
        <v>6080.0</v>
      </c>
      <c r="AM558" s="35" t="s">
        <v>94</v>
      </c>
      <c r="AN558" s="35" t="s">
        <v>94</v>
      </c>
      <c r="AO558" s="35">
        <v>8.69</v>
      </c>
      <c r="AP558" s="35">
        <v>6.0</v>
      </c>
      <c r="AQ558" s="35">
        <v>0.0446</v>
      </c>
      <c r="AR558" s="35">
        <v>0.046</v>
      </c>
      <c r="AS558" s="35" t="s">
        <v>94</v>
      </c>
      <c r="AT558" s="89" t="s">
        <v>2183</v>
      </c>
      <c r="AU558" s="35" t="s">
        <v>2176</v>
      </c>
      <c r="AV558" s="35" t="s">
        <v>1641</v>
      </c>
      <c r="AW558" s="35" t="s">
        <v>2177</v>
      </c>
      <c r="AX558" s="91"/>
    </row>
    <row r="559">
      <c r="A559" s="35">
        <v>557.0</v>
      </c>
      <c r="B559" s="66" t="s">
        <v>2184</v>
      </c>
      <c r="C559" s="81" t="str">
        <f t="shared" si="13"/>
        <v>View</v>
      </c>
      <c r="D559" s="35" t="s">
        <v>2185</v>
      </c>
      <c r="E559" s="70">
        <v>-0.6058</v>
      </c>
      <c r="F559" s="84" t="str">
        <f t="shared" si="14"/>
        <v>Muni California Long</v>
      </c>
      <c r="G559" s="72">
        <v>0.0028</v>
      </c>
      <c r="H559" s="73">
        <v>-0.0463</v>
      </c>
      <c r="I559" s="73">
        <v>-0.0373</v>
      </c>
      <c r="J559" s="73">
        <v>-0.044</v>
      </c>
      <c r="K559" s="73">
        <v>0.0053</v>
      </c>
      <c r="L559" s="73">
        <v>0.1756</v>
      </c>
      <c r="M559" s="73">
        <v>-0.0477</v>
      </c>
      <c r="N559" s="74">
        <v>-0.5392</v>
      </c>
      <c r="O559" s="73">
        <v>0.1756</v>
      </c>
      <c r="P559" s="74">
        <v>-0.32</v>
      </c>
      <c r="Q559" s="75">
        <v>120.08303</v>
      </c>
      <c r="R559" s="77">
        <v>885.0</v>
      </c>
      <c r="S559" s="75">
        <v>808.665434</v>
      </c>
      <c r="T559" s="72">
        <v>0.0418</v>
      </c>
      <c r="U559" s="72">
        <v>0.0353</v>
      </c>
      <c r="V559" s="35" t="s">
        <v>107</v>
      </c>
      <c r="W559" s="35">
        <v>99.0</v>
      </c>
      <c r="X559" s="35">
        <v>96.0</v>
      </c>
      <c r="Y559" s="72">
        <v>0.0044</v>
      </c>
      <c r="Z559" s="35">
        <v>1.28</v>
      </c>
      <c r="AA559" s="35" t="s">
        <v>2032</v>
      </c>
      <c r="AB559" s="35" t="s">
        <v>1241</v>
      </c>
      <c r="AC559" s="35" t="s">
        <v>94</v>
      </c>
      <c r="AD559" s="78">
        <v>39366.0</v>
      </c>
      <c r="AE559" s="35">
        <v>17.73</v>
      </c>
      <c r="AF559" s="35">
        <v>0.33</v>
      </c>
      <c r="AG559" s="78">
        <v>45859.0</v>
      </c>
      <c r="AH559" s="35">
        <v>0.0671</v>
      </c>
      <c r="AI559" s="35" t="s">
        <v>176</v>
      </c>
      <c r="AJ559" s="35" t="s">
        <v>92</v>
      </c>
      <c r="AK559" s="35" t="s">
        <v>1615</v>
      </c>
      <c r="AL559" s="35">
        <v>6080.0</v>
      </c>
      <c r="AM559" s="35" t="s">
        <v>94</v>
      </c>
      <c r="AN559" s="35" t="s">
        <v>94</v>
      </c>
      <c r="AO559" s="35">
        <v>10.82456</v>
      </c>
      <c r="AP559" s="35">
        <v>5.0</v>
      </c>
      <c r="AQ559" s="35">
        <v>0.0477608</v>
      </c>
      <c r="AR559" s="35">
        <v>0.0472</v>
      </c>
      <c r="AS559" s="35" t="s">
        <v>94</v>
      </c>
      <c r="AT559" s="89" t="s">
        <v>2186</v>
      </c>
      <c r="AU559" s="35" t="s">
        <v>2176</v>
      </c>
      <c r="AV559" s="35" t="s">
        <v>1641</v>
      </c>
      <c r="AW559" s="35" t="s">
        <v>2177</v>
      </c>
      <c r="AX559" s="91"/>
    </row>
    <row r="560">
      <c r="A560" s="35">
        <v>558.0</v>
      </c>
      <c r="B560" s="66" t="s">
        <v>2187</v>
      </c>
      <c r="C560" s="81" t="str">
        <f t="shared" si="13"/>
        <v>View</v>
      </c>
      <c r="D560" s="35" t="s">
        <v>2188</v>
      </c>
      <c r="E560" s="70">
        <v>-0.6293</v>
      </c>
      <c r="F560" s="84" t="str">
        <f t="shared" si="14"/>
        <v>Muni California Long</v>
      </c>
      <c r="G560" s="72">
        <v>8.0E-4</v>
      </c>
      <c r="H560" s="73">
        <v>-0.0113</v>
      </c>
      <c r="I560" s="73">
        <v>-0.0057</v>
      </c>
      <c r="J560" s="73">
        <v>-0.0034</v>
      </c>
      <c r="K560" s="73">
        <v>0.0391</v>
      </c>
      <c r="L560" s="73">
        <v>0.1246</v>
      </c>
      <c r="M560" s="73">
        <v>-0.0115</v>
      </c>
      <c r="N560" s="74">
        <v>-0.597</v>
      </c>
      <c r="O560" s="73">
        <v>0.1246</v>
      </c>
      <c r="P560" s="74">
        <v>-0.14</v>
      </c>
      <c r="Q560" s="75">
        <v>-419.280217</v>
      </c>
      <c r="R560" s="77">
        <v>1313.0</v>
      </c>
      <c r="S560" s="75">
        <v>3409.875582</v>
      </c>
      <c r="T560" s="72">
        <v>0.0341</v>
      </c>
      <c r="U560" s="72">
        <v>0.0299</v>
      </c>
      <c r="V560" s="35" t="s">
        <v>107</v>
      </c>
      <c r="W560" s="35">
        <v>10.0</v>
      </c>
      <c r="X560" s="35">
        <v>42.0</v>
      </c>
      <c r="Y560" s="72">
        <v>0.0028</v>
      </c>
      <c r="Z560" s="35">
        <v>0.94</v>
      </c>
      <c r="AA560" s="35" t="s">
        <v>2032</v>
      </c>
      <c r="AB560" s="35" t="s">
        <v>2078</v>
      </c>
      <c r="AC560" s="35" t="s">
        <v>94</v>
      </c>
      <c r="AD560" s="78">
        <v>39359.0</v>
      </c>
      <c r="AE560" s="35">
        <v>14.01</v>
      </c>
      <c r="AF560" s="35">
        <v>4.01</v>
      </c>
      <c r="AG560" s="78">
        <v>45870.0</v>
      </c>
      <c r="AH560" s="35">
        <v>0.1439</v>
      </c>
      <c r="AI560" s="35" t="s">
        <v>176</v>
      </c>
      <c r="AJ560" s="35" t="s">
        <v>92</v>
      </c>
      <c r="AK560" s="35" t="s">
        <v>1615</v>
      </c>
      <c r="AL560" s="35">
        <v>6080.0</v>
      </c>
      <c r="AM560" s="35" t="s">
        <v>94</v>
      </c>
      <c r="AN560" s="35" t="s">
        <v>94</v>
      </c>
      <c r="AO560" s="35">
        <v>6.85856</v>
      </c>
      <c r="AP560" s="35">
        <v>4.0</v>
      </c>
      <c r="AQ560" s="35">
        <v>0.0357</v>
      </c>
      <c r="AR560" s="35">
        <v>0.0458</v>
      </c>
      <c r="AS560" s="35" t="s">
        <v>94</v>
      </c>
      <c r="AT560" s="89" t="s">
        <v>2189</v>
      </c>
      <c r="AU560" s="35" t="s">
        <v>2176</v>
      </c>
      <c r="AV560" s="35" t="s">
        <v>1641</v>
      </c>
      <c r="AW560" s="35" t="s">
        <v>2177</v>
      </c>
      <c r="AX560" s="91"/>
    </row>
    <row r="561">
      <c r="A561" s="35">
        <v>559.0</v>
      </c>
      <c r="B561" s="66" t="s">
        <v>2190</v>
      </c>
      <c r="C561" s="81" t="str">
        <f t="shared" si="13"/>
        <v>View</v>
      </c>
      <c r="D561" s="35" t="s">
        <v>2191</v>
      </c>
      <c r="E561" s="70">
        <v>-0.5038</v>
      </c>
      <c r="F561" s="84" t="str">
        <f t="shared" si="14"/>
        <v>Muni New York Intermediate</v>
      </c>
      <c r="G561" s="72">
        <v>0.0078</v>
      </c>
      <c r="H561" s="73">
        <v>-0.0188</v>
      </c>
      <c r="I561" s="73">
        <v>-0.0186</v>
      </c>
      <c r="J561" s="73">
        <v>-0.0146</v>
      </c>
      <c r="K561" s="73">
        <v>0.0498</v>
      </c>
      <c r="L561" s="73">
        <v>0.1498</v>
      </c>
      <c r="M561" s="73">
        <v>0.0079</v>
      </c>
      <c r="N561" s="74">
        <v>-0.471</v>
      </c>
      <c r="O561" s="73">
        <v>0.1498</v>
      </c>
      <c r="P561" s="74">
        <v>0.03</v>
      </c>
      <c r="Q561" s="75">
        <v>39.511709</v>
      </c>
      <c r="R561" s="77">
        <v>259.0</v>
      </c>
      <c r="S561" s="75">
        <v>877.98618</v>
      </c>
      <c r="T561" s="72">
        <v>0.034</v>
      </c>
      <c r="U561" s="72">
        <v>0.0335</v>
      </c>
      <c r="V561" s="35" t="s">
        <v>107</v>
      </c>
      <c r="W561" s="35">
        <v>87.0</v>
      </c>
      <c r="X561" s="35">
        <v>44.0</v>
      </c>
      <c r="Y561" s="72">
        <v>0.0027</v>
      </c>
      <c r="Z561" s="35">
        <v>1.02</v>
      </c>
      <c r="AA561" s="35" t="s">
        <v>2032</v>
      </c>
      <c r="AB561" s="35" t="s">
        <v>1241</v>
      </c>
      <c r="AC561" s="35" t="s">
        <v>94</v>
      </c>
      <c r="AD561" s="78">
        <v>36452.0</v>
      </c>
      <c r="AE561" s="35">
        <v>9.87</v>
      </c>
      <c r="AF561" s="35">
        <v>2.2</v>
      </c>
      <c r="AG561" s="78">
        <v>45869.0</v>
      </c>
      <c r="AH561" s="35">
        <v>0.0292</v>
      </c>
      <c r="AI561" s="35" t="s">
        <v>1228</v>
      </c>
      <c r="AJ561" s="35"/>
      <c r="AK561" s="35" t="s">
        <v>1615</v>
      </c>
      <c r="AL561" s="35">
        <v>6090.0</v>
      </c>
      <c r="AM561" s="35" t="s">
        <v>94</v>
      </c>
      <c r="AN561" s="35" t="s">
        <v>94</v>
      </c>
      <c r="AO561" s="35">
        <v>6.89651</v>
      </c>
      <c r="AP561" s="35">
        <v>8.0</v>
      </c>
      <c r="AQ561" s="35">
        <v>0.0439399</v>
      </c>
      <c r="AR561" s="35">
        <v>0.0468</v>
      </c>
      <c r="AS561" s="35" t="s">
        <v>94</v>
      </c>
      <c r="AT561" s="89" t="s">
        <v>2192</v>
      </c>
      <c r="AU561" s="35" t="s">
        <v>2193</v>
      </c>
      <c r="AV561" s="35" t="s">
        <v>1641</v>
      </c>
      <c r="AW561" s="35" t="s">
        <v>2194</v>
      </c>
      <c r="AX561" s="91"/>
    </row>
    <row r="562">
      <c r="A562" s="35">
        <v>560.0</v>
      </c>
      <c r="B562" s="66" t="s">
        <v>2195</v>
      </c>
      <c r="C562" s="81" t="str">
        <f t="shared" si="13"/>
        <v>View</v>
      </c>
      <c r="D562" s="35" t="s">
        <v>2196</v>
      </c>
      <c r="E562" s="70">
        <v>-0.5845</v>
      </c>
      <c r="F562" s="84" t="str">
        <f t="shared" si="14"/>
        <v>Muni New York Intermediate</v>
      </c>
      <c r="G562" s="72">
        <v>0.0061</v>
      </c>
      <c r="H562" s="73">
        <v>0.0077</v>
      </c>
      <c r="I562" s="73">
        <v>0.0026</v>
      </c>
      <c r="J562" s="73">
        <v>0.0123</v>
      </c>
      <c r="K562" s="73">
        <v>0.055</v>
      </c>
      <c r="L562" s="73">
        <v>0.1254</v>
      </c>
      <c r="M562" s="73">
        <v>0.0168</v>
      </c>
      <c r="N562" s="74">
        <v>-0.5229</v>
      </c>
      <c r="O562" s="73">
        <v>0.1254</v>
      </c>
      <c r="P562" s="74">
        <v>0.12</v>
      </c>
      <c r="Q562" s="75">
        <v>-24.335165</v>
      </c>
      <c r="R562" s="77">
        <v>184.0</v>
      </c>
      <c r="S562" s="75">
        <v>503.950409</v>
      </c>
      <c r="T562" s="72">
        <v>0.0329</v>
      </c>
      <c r="U562" s="72">
        <v>0.0275</v>
      </c>
      <c r="V562" s="35" t="s">
        <v>107</v>
      </c>
      <c r="W562" s="35">
        <v>22.0</v>
      </c>
      <c r="X562" s="35">
        <v>18.0</v>
      </c>
      <c r="Y562" s="72">
        <v>0.002</v>
      </c>
      <c r="Z562" s="35">
        <v>0.86</v>
      </c>
      <c r="AA562" s="35" t="s">
        <v>2032</v>
      </c>
      <c r="AB562" s="35" t="s">
        <v>1241</v>
      </c>
      <c r="AC562" s="35" t="s">
        <v>94</v>
      </c>
      <c r="AD562" s="78">
        <v>39783.0</v>
      </c>
      <c r="AE562" s="35">
        <v>4.66</v>
      </c>
      <c r="AF562" s="35">
        <v>4.66</v>
      </c>
      <c r="AG562" s="78">
        <v>45869.0</v>
      </c>
      <c r="AH562" s="35">
        <v>0.0262</v>
      </c>
      <c r="AI562" s="35" t="s">
        <v>1228</v>
      </c>
      <c r="AJ562" s="35"/>
      <c r="AK562" s="35" t="s">
        <v>1615</v>
      </c>
      <c r="AL562" s="35">
        <v>6090.0</v>
      </c>
      <c r="AM562" s="35" t="s">
        <v>94</v>
      </c>
      <c r="AN562" s="35" t="s">
        <v>94</v>
      </c>
      <c r="AO562" s="35">
        <v>5.76</v>
      </c>
      <c r="AP562" s="35">
        <v>8.0</v>
      </c>
      <c r="AQ562" s="35">
        <v>0.0436</v>
      </c>
      <c r="AR562" s="35">
        <v>0.0469</v>
      </c>
      <c r="AS562" s="35" t="s">
        <v>94</v>
      </c>
      <c r="AT562" s="89" t="s">
        <v>2197</v>
      </c>
      <c r="AU562" s="35" t="s">
        <v>2193</v>
      </c>
      <c r="AV562" s="35" t="s">
        <v>1641</v>
      </c>
      <c r="AW562" s="35" t="s">
        <v>2194</v>
      </c>
      <c r="AX562" s="91"/>
    </row>
    <row r="563">
      <c r="A563" s="35">
        <v>561.0</v>
      </c>
      <c r="B563" s="66" t="s">
        <v>2198</v>
      </c>
      <c r="C563" s="81" t="str">
        <f t="shared" si="13"/>
        <v>View</v>
      </c>
      <c r="D563" s="35" t="s">
        <v>2199</v>
      </c>
      <c r="E563" s="70">
        <v>-0.6063</v>
      </c>
      <c r="F563" s="84" t="str">
        <f t="shared" si="14"/>
        <v>Muni New York Intermediate</v>
      </c>
      <c r="G563" s="72">
        <v>0.0075</v>
      </c>
      <c r="H563" s="73">
        <v>-0.0123</v>
      </c>
      <c r="I563" s="73">
        <v>-0.015</v>
      </c>
      <c r="J563" s="73">
        <v>-0.0095</v>
      </c>
      <c r="K563" s="73">
        <v>0.0397</v>
      </c>
      <c r="L563" s="73">
        <v>0.1423</v>
      </c>
      <c r="M563" s="73">
        <v>0.025</v>
      </c>
      <c r="N563" s="74">
        <v>-0.452</v>
      </c>
      <c r="O563" s="73">
        <v>0.1423</v>
      </c>
      <c r="P563" s="74">
        <v>0.15</v>
      </c>
      <c r="Q563" s="75">
        <v>21.039323</v>
      </c>
      <c r="R563" s="77">
        <v>210.0</v>
      </c>
      <c r="S563" s="75">
        <v>506.34354</v>
      </c>
      <c r="T563" s="72">
        <v>0.0365</v>
      </c>
      <c r="U563" s="72">
        <v>0.0328</v>
      </c>
      <c r="V563" s="35" t="s">
        <v>107</v>
      </c>
      <c r="W563" s="35">
        <v>81.0</v>
      </c>
      <c r="X563" s="35">
        <v>82.0</v>
      </c>
      <c r="Y563" s="72">
        <v>0.0025</v>
      </c>
      <c r="Z563" s="35">
        <v>0.94</v>
      </c>
      <c r="AA563" s="35" t="s">
        <v>2032</v>
      </c>
      <c r="AB563" s="35" t="s">
        <v>1241</v>
      </c>
      <c r="AC563" s="35" t="s">
        <v>94</v>
      </c>
      <c r="AD563" s="78">
        <v>31775.0</v>
      </c>
      <c r="AE563" s="35">
        <v>9.43</v>
      </c>
      <c r="AF563" s="35">
        <v>2.75</v>
      </c>
      <c r="AG563" s="78">
        <v>45869.0</v>
      </c>
      <c r="AH563" s="35">
        <v>0.0256</v>
      </c>
      <c r="AI563" s="35" t="s">
        <v>1228</v>
      </c>
      <c r="AJ563" s="35"/>
      <c r="AK563" s="35" t="s">
        <v>1615</v>
      </c>
      <c r="AL563" s="35">
        <v>6090.0</v>
      </c>
      <c r="AM563" s="35" t="s">
        <v>94</v>
      </c>
      <c r="AN563" s="35" t="s">
        <v>94</v>
      </c>
      <c r="AO563" s="35">
        <v>7.76</v>
      </c>
      <c r="AP563" s="35">
        <v>11.0</v>
      </c>
      <c r="AQ563" s="35" t="s">
        <v>94</v>
      </c>
      <c r="AR563" s="35">
        <v>0.0492</v>
      </c>
      <c r="AS563" s="35" t="s">
        <v>94</v>
      </c>
      <c r="AT563" s="89" t="s">
        <v>2200</v>
      </c>
      <c r="AU563" s="35" t="s">
        <v>2193</v>
      </c>
      <c r="AV563" s="35" t="s">
        <v>1641</v>
      </c>
      <c r="AW563" s="35" t="s">
        <v>2194</v>
      </c>
      <c r="AX563" s="91"/>
    </row>
    <row r="564">
      <c r="A564" s="35">
        <v>562.0</v>
      </c>
      <c r="B564" s="66" t="s">
        <v>2201</v>
      </c>
      <c r="C564" s="81" t="str">
        <f t="shared" si="13"/>
        <v>View</v>
      </c>
      <c r="D564" s="35" t="s">
        <v>2202</v>
      </c>
      <c r="E564" s="70">
        <v>-0.4068</v>
      </c>
      <c r="F564" s="84" t="str">
        <f t="shared" si="14"/>
        <v>Muni New York Long</v>
      </c>
      <c r="G564" s="72">
        <v>9.0E-4</v>
      </c>
      <c r="H564" s="73">
        <v>-0.0164</v>
      </c>
      <c r="I564" s="73">
        <v>-0.0183</v>
      </c>
      <c r="J564" s="73">
        <v>-0.0114</v>
      </c>
      <c r="K564" s="73">
        <v>0.0558</v>
      </c>
      <c r="L564" s="73">
        <v>0.1653</v>
      </c>
      <c r="M564" s="73">
        <v>0.0141</v>
      </c>
      <c r="N564" s="74">
        <v>-0.3903</v>
      </c>
      <c r="O564" s="73">
        <v>0.1653</v>
      </c>
      <c r="P564" s="74">
        <v>0.06</v>
      </c>
      <c r="Q564" s="75">
        <v>170.312797</v>
      </c>
      <c r="R564" s="77">
        <v>1603.0</v>
      </c>
      <c r="S564" s="75">
        <v>5123.047962</v>
      </c>
      <c r="T564" s="72">
        <v>0.0414</v>
      </c>
      <c r="U564" s="72">
        <v>0.0366</v>
      </c>
      <c r="V564" s="35" t="s">
        <v>107</v>
      </c>
      <c r="W564" s="35">
        <v>12.0</v>
      </c>
      <c r="X564" s="35">
        <v>4.0</v>
      </c>
      <c r="Y564" s="72">
        <v>0.0032</v>
      </c>
      <c r="Z564" s="35">
        <v>1.2</v>
      </c>
      <c r="AA564" s="35" t="s">
        <v>2032</v>
      </c>
      <c r="AB564" s="35" t="s">
        <v>1241</v>
      </c>
      <c r="AC564" s="35" t="s">
        <v>94</v>
      </c>
      <c r="AD564" s="78">
        <v>37025.0</v>
      </c>
      <c r="AE564" s="35">
        <v>12.02</v>
      </c>
      <c r="AF564" s="35">
        <v>4.62</v>
      </c>
      <c r="AG564" s="78">
        <v>45869.0</v>
      </c>
      <c r="AH564" s="35">
        <v>0.0323</v>
      </c>
      <c r="AI564" s="35" t="s">
        <v>1228</v>
      </c>
      <c r="AJ564" s="35"/>
      <c r="AK564" s="35" t="s">
        <v>1615</v>
      </c>
      <c r="AL564" s="35">
        <v>6100.0</v>
      </c>
      <c r="AM564" s="35" t="s">
        <v>94</v>
      </c>
      <c r="AN564" s="35" t="s">
        <v>94</v>
      </c>
      <c r="AO564" s="35">
        <v>8.49</v>
      </c>
      <c r="AP564" s="35">
        <v>7.0</v>
      </c>
      <c r="AQ564" s="35">
        <v>0.046</v>
      </c>
      <c r="AR564" s="35">
        <v>0.0465</v>
      </c>
      <c r="AS564" s="35" t="s">
        <v>94</v>
      </c>
      <c r="AT564" s="89" t="s">
        <v>2203</v>
      </c>
      <c r="AU564" s="35" t="s">
        <v>2204</v>
      </c>
      <c r="AV564" s="35" t="s">
        <v>1641</v>
      </c>
      <c r="AW564" s="35" t="s">
        <v>2205</v>
      </c>
      <c r="AX564" s="91"/>
    </row>
    <row r="565">
      <c r="A565" s="35">
        <v>563.0</v>
      </c>
      <c r="B565" s="66" t="s">
        <v>2206</v>
      </c>
      <c r="C565" s="81" t="str">
        <f t="shared" si="13"/>
        <v>View</v>
      </c>
      <c r="D565" s="35" t="s">
        <v>2207</v>
      </c>
      <c r="E565" s="70">
        <v>-0.4449</v>
      </c>
      <c r="F565" s="84" t="str">
        <f t="shared" si="14"/>
        <v>Muni New York Long</v>
      </c>
      <c r="G565" s="72">
        <v>0.0076</v>
      </c>
      <c r="H565" s="73">
        <v>-0.0229</v>
      </c>
      <c r="I565" s="73">
        <v>-0.025</v>
      </c>
      <c r="J565" s="73">
        <v>-0.0205</v>
      </c>
      <c r="K565" s="73">
        <v>0.0489</v>
      </c>
      <c r="L565" s="73">
        <v>0.1831</v>
      </c>
      <c r="M565" s="73">
        <v>-0.0044</v>
      </c>
      <c r="N565" s="74">
        <v>-0.4356</v>
      </c>
      <c r="O565" s="73">
        <v>0.1831</v>
      </c>
      <c r="P565" s="74">
        <v>-0.05</v>
      </c>
      <c r="Q565" s="75">
        <v>-12.054505</v>
      </c>
      <c r="R565" s="77">
        <v>451.0</v>
      </c>
      <c r="S565" s="75">
        <v>1387.178615</v>
      </c>
      <c r="T565" s="72">
        <v>0.0377</v>
      </c>
      <c r="U565" s="72">
        <v>0.038</v>
      </c>
      <c r="V565" s="35" t="s">
        <v>107</v>
      </c>
      <c r="W565" s="35">
        <v>31.0</v>
      </c>
      <c r="X565" s="35">
        <v>15.0</v>
      </c>
      <c r="Y565" s="72">
        <v>0.0031</v>
      </c>
      <c r="Z565" s="35">
        <v>1.21</v>
      </c>
      <c r="AA565" s="35" t="s">
        <v>2032</v>
      </c>
      <c r="AB565" s="35" t="s">
        <v>1241</v>
      </c>
      <c r="AC565" s="35" t="s">
        <v>94</v>
      </c>
      <c r="AD565" s="78">
        <v>41043.0</v>
      </c>
      <c r="AE565" s="35">
        <v>13.14</v>
      </c>
      <c r="AF565" s="35">
        <v>1.34</v>
      </c>
      <c r="AG565" s="78">
        <v>45869.0</v>
      </c>
      <c r="AH565" s="35">
        <v>0.03</v>
      </c>
      <c r="AI565" s="35" t="s">
        <v>1228</v>
      </c>
      <c r="AJ565" s="35"/>
      <c r="AK565" s="35" t="s">
        <v>1615</v>
      </c>
      <c r="AL565" s="35">
        <v>6100.0</v>
      </c>
      <c r="AM565" s="35" t="s">
        <v>94</v>
      </c>
      <c r="AN565" s="35" t="s">
        <v>94</v>
      </c>
      <c r="AO565" s="35">
        <v>9.43</v>
      </c>
      <c r="AP565" s="35">
        <v>10.0</v>
      </c>
      <c r="AQ565" s="35">
        <v>0.0501</v>
      </c>
      <c r="AR565" s="35">
        <v>0.0489</v>
      </c>
      <c r="AS565" s="35" t="s">
        <v>94</v>
      </c>
      <c r="AT565" s="89" t="s">
        <v>2208</v>
      </c>
      <c r="AU565" s="35" t="s">
        <v>2204</v>
      </c>
      <c r="AV565" s="35" t="s">
        <v>1641</v>
      </c>
      <c r="AW565" s="35" t="s">
        <v>2205</v>
      </c>
      <c r="AX565" s="91"/>
    </row>
    <row r="566">
      <c r="A566" s="35">
        <v>564.0</v>
      </c>
      <c r="B566" s="66" t="s">
        <v>2209</v>
      </c>
      <c r="C566" s="81" t="str">
        <f t="shared" si="13"/>
        <v>View</v>
      </c>
      <c r="D566" s="35" t="s">
        <v>2210</v>
      </c>
      <c r="E566" s="70">
        <v>-0.4643</v>
      </c>
      <c r="F566" s="84" t="str">
        <f t="shared" si="14"/>
        <v>Muni New York Long</v>
      </c>
      <c r="G566" s="72">
        <v>0.0044</v>
      </c>
      <c r="H566" s="73">
        <v>-0.0096</v>
      </c>
      <c r="I566" s="73">
        <v>-0.0128</v>
      </c>
      <c r="J566" s="73">
        <v>-0.0077</v>
      </c>
      <c r="K566" s="73">
        <v>0.0518</v>
      </c>
      <c r="L566" s="73">
        <v>0.1549</v>
      </c>
      <c r="M566" s="73">
        <v>0.0158</v>
      </c>
      <c r="N566" s="74">
        <v>-0.4217</v>
      </c>
      <c r="O566" s="73">
        <v>0.1549</v>
      </c>
      <c r="P566" s="74">
        <v>0.07</v>
      </c>
      <c r="Q566" s="75">
        <v>30.674399</v>
      </c>
      <c r="R566" s="77">
        <v>386.0</v>
      </c>
      <c r="S566" s="75">
        <v>1216.798658</v>
      </c>
      <c r="T566" s="72">
        <v>0.0367</v>
      </c>
      <c r="U566" s="72">
        <v>0.029</v>
      </c>
      <c r="V566" s="35" t="s">
        <v>107</v>
      </c>
      <c r="W566" s="35">
        <v>7.0</v>
      </c>
      <c r="X566" s="35">
        <v>14.0</v>
      </c>
      <c r="Y566" s="72">
        <v>0.0029</v>
      </c>
      <c r="Z566" s="35">
        <v>1.1</v>
      </c>
      <c r="AA566" s="35" t="s">
        <v>2032</v>
      </c>
      <c r="AB566" s="35" t="s">
        <v>1241</v>
      </c>
      <c r="AC566" s="35" t="s">
        <v>94</v>
      </c>
      <c r="AD566" s="78">
        <v>30873.0</v>
      </c>
      <c r="AE566" s="35">
        <v>9.17</v>
      </c>
      <c r="AF566" s="35">
        <v>5.25</v>
      </c>
      <c r="AG566" s="78">
        <v>45869.0</v>
      </c>
      <c r="AH566" s="35">
        <v>0.0299</v>
      </c>
      <c r="AI566" s="35" t="s">
        <v>1228</v>
      </c>
      <c r="AJ566" s="35"/>
      <c r="AK566" s="35" t="s">
        <v>1615</v>
      </c>
      <c r="AL566" s="35">
        <v>6100.0</v>
      </c>
      <c r="AM566" s="35" t="s">
        <v>94</v>
      </c>
      <c r="AN566" s="35" t="s">
        <v>94</v>
      </c>
      <c r="AO566" s="35">
        <v>8.35</v>
      </c>
      <c r="AP566" s="35">
        <v>7.0</v>
      </c>
      <c r="AQ566" s="35" t="s">
        <v>94</v>
      </c>
      <c r="AR566" s="35">
        <v>0.0466</v>
      </c>
      <c r="AS566" s="35" t="s">
        <v>94</v>
      </c>
      <c r="AT566" s="89" t="s">
        <v>2211</v>
      </c>
      <c r="AU566" s="35" t="s">
        <v>2204</v>
      </c>
      <c r="AV566" s="35" t="s">
        <v>1641</v>
      </c>
      <c r="AW566" s="35" t="s">
        <v>2205</v>
      </c>
      <c r="AX566" s="91"/>
    </row>
    <row r="567">
      <c r="A567" s="35">
        <v>565.0</v>
      </c>
      <c r="B567" s="66" t="s">
        <v>2212</v>
      </c>
      <c r="C567" s="81" t="str">
        <f t="shared" si="13"/>
        <v>View</v>
      </c>
      <c r="D567" s="35" t="s">
        <v>2213</v>
      </c>
      <c r="E567" s="70">
        <v>-0.5664</v>
      </c>
      <c r="F567" s="84" t="str">
        <f t="shared" si="14"/>
        <v>Muni New York Long</v>
      </c>
      <c r="G567" s="72">
        <v>0.0025</v>
      </c>
      <c r="H567" s="73">
        <v>-0.0039</v>
      </c>
      <c r="I567" s="73">
        <v>-0.0066</v>
      </c>
      <c r="J567" s="73">
        <v>-0.0025</v>
      </c>
      <c r="K567" s="73">
        <v>0.0483</v>
      </c>
      <c r="L567" s="73">
        <v>0.1272</v>
      </c>
      <c r="M567" s="73">
        <v>0.0079</v>
      </c>
      <c r="N567" s="74">
        <v>-0.5224</v>
      </c>
      <c r="O567" s="73">
        <v>0.1272</v>
      </c>
      <c r="P567" s="74">
        <v>0.02</v>
      </c>
      <c r="Q567" s="75">
        <v>63.761799</v>
      </c>
      <c r="R567" s="77">
        <v>690.0</v>
      </c>
      <c r="S567" s="75">
        <v>882.686043</v>
      </c>
      <c r="T567" s="72">
        <v>0.0345</v>
      </c>
      <c r="U567" s="72">
        <v>0.0294</v>
      </c>
      <c r="V567" s="35" t="s">
        <v>107</v>
      </c>
      <c r="W567" s="35">
        <v>1.0</v>
      </c>
      <c r="X567" s="35">
        <v>28.0</v>
      </c>
      <c r="Y567" s="72">
        <v>0.0027</v>
      </c>
      <c r="Z567" s="35">
        <v>0.96</v>
      </c>
      <c r="AA567" s="35" t="s">
        <v>2032</v>
      </c>
      <c r="AB567" s="35" t="s">
        <v>2078</v>
      </c>
      <c r="AC567" s="35" t="s">
        <v>94</v>
      </c>
      <c r="AD567" s="78">
        <v>39359.0</v>
      </c>
      <c r="AE567" s="35">
        <v>14.01</v>
      </c>
      <c r="AF567" s="35">
        <v>4.01</v>
      </c>
      <c r="AG567" s="78">
        <v>45870.0</v>
      </c>
      <c r="AH567" s="35">
        <v>0.1318</v>
      </c>
      <c r="AI567" s="35" t="s">
        <v>176</v>
      </c>
      <c r="AJ567" s="35" t="s">
        <v>92</v>
      </c>
      <c r="AK567" s="35" t="s">
        <v>1615</v>
      </c>
      <c r="AL567" s="35">
        <v>6100.0</v>
      </c>
      <c r="AM567" s="35" t="s">
        <v>94</v>
      </c>
      <c r="AN567" s="35" t="s">
        <v>94</v>
      </c>
      <c r="AO567" s="35">
        <v>7.11473</v>
      </c>
      <c r="AP567" s="35">
        <v>4.0</v>
      </c>
      <c r="AQ567" s="35">
        <v>0.0383</v>
      </c>
      <c r="AR567" s="35">
        <v>0.0465</v>
      </c>
      <c r="AS567" s="35" t="s">
        <v>94</v>
      </c>
      <c r="AT567" s="89" t="s">
        <v>2214</v>
      </c>
      <c r="AU567" s="35" t="s">
        <v>2204</v>
      </c>
      <c r="AV567" s="35" t="s">
        <v>1641</v>
      </c>
      <c r="AW567" s="35" t="s">
        <v>2205</v>
      </c>
      <c r="AX567" s="91"/>
    </row>
    <row r="568">
      <c r="A568" s="35">
        <v>566.0</v>
      </c>
      <c r="B568" s="66" t="s">
        <v>2215</v>
      </c>
      <c r="C568" s="81" t="str">
        <f t="shared" si="13"/>
        <v>View</v>
      </c>
      <c r="D568" s="35" t="s">
        <v>2216</v>
      </c>
      <c r="E568" s="70">
        <v>-0.3795</v>
      </c>
      <c r="F568" s="84" t="str">
        <f t="shared" si="14"/>
        <v>Muni New Jersey</v>
      </c>
      <c r="G568" s="72">
        <v>0.0045</v>
      </c>
      <c r="H568" s="73">
        <v>0.0043</v>
      </c>
      <c r="I568" s="73">
        <v>2.0E-4</v>
      </c>
      <c r="J568" s="73">
        <v>0.0097</v>
      </c>
      <c r="K568" s="73">
        <v>0.0761</v>
      </c>
      <c r="L568" s="73">
        <v>0.1412</v>
      </c>
      <c r="M568" s="73">
        <v>0.0533</v>
      </c>
      <c r="N568" s="74">
        <v>-0.3225</v>
      </c>
      <c r="O568" s="73">
        <v>0.1412</v>
      </c>
      <c r="P568" s="74">
        <v>0.35</v>
      </c>
      <c r="Q568" s="75">
        <v>27.807983</v>
      </c>
      <c r="R568" s="77">
        <v>260.0</v>
      </c>
      <c r="S568" s="75">
        <v>588.244189</v>
      </c>
      <c r="T568" s="72">
        <v>0.0339</v>
      </c>
      <c r="U568" s="72">
        <v>0.03</v>
      </c>
      <c r="V568" s="35" t="s">
        <v>107</v>
      </c>
      <c r="W568" s="35">
        <v>12.0</v>
      </c>
      <c r="X568" s="35">
        <v>1.0</v>
      </c>
      <c r="Y568" s="72">
        <v>0.0026</v>
      </c>
      <c r="Z568" s="35">
        <v>1.03</v>
      </c>
      <c r="AA568" s="35" t="s">
        <v>2032</v>
      </c>
      <c r="AB568" s="35" t="s">
        <v>1241</v>
      </c>
      <c r="AC568" s="35" t="s">
        <v>94</v>
      </c>
      <c r="AD568" s="78">
        <v>32142.0</v>
      </c>
      <c r="AE568" s="35">
        <v>9.17</v>
      </c>
      <c r="AF568" s="35">
        <v>5.34</v>
      </c>
      <c r="AG568" s="78">
        <v>45869.0</v>
      </c>
      <c r="AH568" s="35">
        <v>0.0298</v>
      </c>
      <c r="AI568" s="35" t="s">
        <v>1228</v>
      </c>
      <c r="AJ568" s="35"/>
      <c r="AK568" s="35" t="s">
        <v>1615</v>
      </c>
      <c r="AL568" s="35">
        <v>6110.0</v>
      </c>
      <c r="AM568" s="35" t="s">
        <v>94</v>
      </c>
      <c r="AN568" s="35" t="s">
        <v>94</v>
      </c>
      <c r="AO568" s="35">
        <v>6.76</v>
      </c>
      <c r="AP568" s="35">
        <v>6.0</v>
      </c>
      <c r="AQ568" s="35" t="s">
        <v>94</v>
      </c>
      <c r="AR568" s="35">
        <v>0.0449</v>
      </c>
      <c r="AS568" s="35" t="s">
        <v>94</v>
      </c>
      <c r="AT568" s="89" t="s">
        <v>2217</v>
      </c>
      <c r="AU568" s="35" t="s">
        <v>2218</v>
      </c>
      <c r="AV568" s="35" t="s">
        <v>1641</v>
      </c>
      <c r="AW568" s="35" t="s">
        <v>2219</v>
      </c>
      <c r="AX568" s="91"/>
    </row>
    <row r="569">
      <c r="A569" s="35">
        <v>567.0</v>
      </c>
      <c r="B569" s="66" t="s">
        <v>2220</v>
      </c>
      <c r="C569" s="81" t="str">
        <f t="shared" si="13"/>
        <v>View</v>
      </c>
      <c r="D569" s="35" t="s">
        <v>2221</v>
      </c>
      <c r="E569" s="70">
        <v>-0.4021</v>
      </c>
      <c r="F569" s="84" t="str">
        <f t="shared" si="14"/>
        <v>Muni New Jersey</v>
      </c>
      <c r="G569" s="72">
        <v>9.0E-4</v>
      </c>
      <c r="H569" s="73">
        <v>-0.0146</v>
      </c>
      <c r="I569" s="73">
        <v>-0.0174</v>
      </c>
      <c r="J569" s="73">
        <v>-0.0082</v>
      </c>
      <c r="K569" s="73">
        <v>0.0593</v>
      </c>
      <c r="L569" s="73">
        <v>0.1554</v>
      </c>
      <c r="M569" s="73">
        <v>0.0407</v>
      </c>
      <c r="N569" s="74">
        <v>-0.3226</v>
      </c>
      <c r="O569" s="73">
        <v>0.1554</v>
      </c>
      <c r="P569" s="74">
        <v>0.24</v>
      </c>
      <c r="Q569" s="75">
        <v>120.188427</v>
      </c>
      <c r="R569" s="77">
        <v>922.0</v>
      </c>
      <c r="S569" s="75">
        <v>2630.745399</v>
      </c>
      <c r="T569" s="72">
        <v>0.0415</v>
      </c>
      <c r="U569" s="72">
        <v>0.0367</v>
      </c>
      <c r="V569" s="35" t="s">
        <v>107</v>
      </c>
      <c r="W569" s="35">
        <v>44.0</v>
      </c>
      <c r="X569" s="35">
        <v>7.0</v>
      </c>
      <c r="Y569" s="72">
        <v>0.003</v>
      </c>
      <c r="Z569" s="35">
        <v>1.16</v>
      </c>
      <c r="AA569" s="35" t="s">
        <v>2032</v>
      </c>
      <c r="AB569" s="35" t="s">
        <v>1241</v>
      </c>
      <c r="AC569" s="35" t="s">
        <v>94</v>
      </c>
      <c r="AD569" s="78">
        <v>37025.0</v>
      </c>
      <c r="AE569" s="35">
        <v>9.26</v>
      </c>
      <c r="AF569" s="35">
        <v>1.74</v>
      </c>
      <c r="AG569" s="78">
        <v>45869.0</v>
      </c>
      <c r="AH569" s="35">
        <v>0.0344</v>
      </c>
      <c r="AI569" s="35" t="s">
        <v>1228</v>
      </c>
      <c r="AJ569" s="35"/>
      <c r="AK569" s="35" t="s">
        <v>1615</v>
      </c>
      <c r="AL569" s="35">
        <v>6110.0</v>
      </c>
      <c r="AM569" s="35" t="s">
        <v>94</v>
      </c>
      <c r="AN569" s="35" t="s">
        <v>94</v>
      </c>
      <c r="AO569" s="35">
        <v>8.13</v>
      </c>
      <c r="AP569" s="35">
        <v>9.0</v>
      </c>
      <c r="AQ569" s="35">
        <v>0.0462</v>
      </c>
      <c r="AR569" s="35">
        <v>0.0466</v>
      </c>
      <c r="AS569" s="35" t="s">
        <v>94</v>
      </c>
      <c r="AT569" s="89" t="s">
        <v>2222</v>
      </c>
      <c r="AU569" s="35" t="s">
        <v>2218</v>
      </c>
      <c r="AV569" s="35" t="s">
        <v>1641</v>
      </c>
      <c r="AW569" s="35" t="s">
        <v>2219</v>
      </c>
      <c r="AX569" s="91"/>
    </row>
    <row r="570">
      <c r="A570" s="35">
        <v>568.0</v>
      </c>
      <c r="B570" s="66" t="s">
        <v>2223</v>
      </c>
      <c r="C570" s="81" t="str">
        <f t="shared" si="13"/>
        <v>View</v>
      </c>
      <c r="D570" s="35" t="s">
        <v>2224</v>
      </c>
      <c r="E570" s="70">
        <v>-0.4787</v>
      </c>
      <c r="F570" s="84" t="str">
        <f t="shared" si="14"/>
        <v>Muni New Jersey</v>
      </c>
      <c r="G570" s="72">
        <v>0.008</v>
      </c>
      <c r="H570" s="73">
        <v>-0.0103</v>
      </c>
      <c r="I570" s="73">
        <v>-0.0129</v>
      </c>
      <c r="J570" s="73">
        <v>-0.0069</v>
      </c>
      <c r="K570" s="73">
        <v>0.0389</v>
      </c>
      <c r="L570" s="73">
        <v>0.1627</v>
      </c>
      <c r="M570" s="73">
        <v>0.0023</v>
      </c>
      <c r="N570" s="74">
        <v>-0.4345</v>
      </c>
      <c r="O570" s="73">
        <v>0.1627</v>
      </c>
      <c r="P570" s="74">
        <v>-0.01</v>
      </c>
      <c r="Q570" s="75">
        <v>-8.453734</v>
      </c>
      <c r="R570" s="77">
        <v>256.0</v>
      </c>
      <c r="S570" s="75">
        <v>365.201205</v>
      </c>
      <c r="T570" s="72">
        <v>0.032</v>
      </c>
      <c r="U570" s="72">
        <v>0.0324</v>
      </c>
      <c r="V570" s="35" t="s">
        <v>107</v>
      </c>
      <c r="W570" s="35">
        <v>36.0</v>
      </c>
      <c r="X570" s="35">
        <v>65.0</v>
      </c>
      <c r="Y570" s="72">
        <v>0.0031</v>
      </c>
      <c r="Z570" s="35">
        <v>1.17</v>
      </c>
      <c r="AA570" s="35" t="s">
        <v>2032</v>
      </c>
      <c r="AB570" s="35" t="s">
        <v>2138</v>
      </c>
      <c r="AC570" s="35" t="s">
        <v>94</v>
      </c>
      <c r="AD570" s="78">
        <v>34583.0</v>
      </c>
      <c r="AE570" s="35">
        <v>14.51</v>
      </c>
      <c r="AF570" s="35">
        <v>1.72</v>
      </c>
      <c r="AG570" s="78">
        <v>45869.0</v>
      </c>
      <c r="AH570" s="35">
        <v>0.0275</v>
      </c>
      <c r="AI570" s="35" t="s">
        <v>1228</v>
      </c>
      <c r="AJ570" s="35"/>
      <c r="AK570" s="35" t="s">
        <v>1615</v>
      </c>
      <c r="AL570" s="35">
        <v>6110.0</v>
      </c>
      <c r="AM570" s="35" t="s">
        <v>94</v>
      </c>
      <c r="AN570" s="35" t="s">
        <v>94</v>
      </c>
      <c r="AO570" s="35">
        <v>8.39</v>
      </c>
      <c r="AP570" s="35">
        <v>8.0</v>
      </c>
      <c r="AQ570" s="35" t="s">
        <v>94</v>
      </c>
      <c r="AR570" s="35">
        <v>0.0452</v>
      </c>
      <c r="AS570" s="35" t="s">
        <v>94</v>
      </c>
      <c r="AT570" s="89" t="s">
        <v>2225</v>
      </c>
      <c r="AU570" s="35" t="s">
        <v>2218</v>
      </c>
      <c r="AV570" s="35" t="s">
        <v>1641</v>
      </c>
      <c r="AW570" s="35" t="s">
        <v>2219</v>
      </c>
      <c r="AX570" s="91"/>
    </row>
    <row r="571">
      <c r="A571" s="35">
        <v>569.0</v>
      </c>
      <c r="B571" s="66" t="s">
        <v>2226</v>
      </c>
      <c r="C571" s="81" t="str">
        <f t="shared" si="13"/>
        <v>View</v>
      </c>
      <c r="D571" s="35" t="s">
        <v>2227</v>
      </c>
      <c r="E571" s="70">
        <v>-0.4753</v>
      </c>
      <c r="F571" s="84" t="str">
        <f t="shared" si="14"/>
        <v>Muni Massachusetts</v>
      </c>
      <c r="G571" s="72">
        <v>9.0E-4</v>
      </c>
      <c r="H571" s="73">
        <v>-0.0152</v>
      </c>
      <c r="I571" s="73">
        <v>-0.017</v>
      </c>
      <c r="J571" s="73">
        <v>-0.0119</v>
      </c>
      <c r="K571" s="73">
        <v>0.0445</v>
      </c>
      <c r="L571" s="73">
        <v>0.1586</v>
      </c>
      <c r="M571" s="73">
        <v>-0.003</v>
      </c>
      <c r="N571" s="74">
        <v>-0.4603</v>
      </c>
      <c r="O571" s="73">
        <v>0.1586</v>
      </c>
      <c r="P571" s="74">
        <v>-0.04</v>
      </c>
      <c r="Q571" s="75">
        <v>115.476978</v>
      </c>
      <c r="R571" s="77">
        <v>931.0</v>
      </c>
      <c r="S571" s="75">
        <v>2912.920319</v>
      </c>
      <c r="T571" s="72">
        <v>0.0405</v>
      </c>
      <c r="U571" s="72">
        <v>0.0363</v>
      </c>
      <c r="V571" s="35" t="s">
        <v>107</v>
      </c>
      <c r="W571" s="35">
        <v>45.0</v>
      </c>
      <c r="X571" s="35">
        <v>20.0</v>
      </c>
      <c r="Y571" s="72">
        <v>0.0031</v>
      </c>
      <c r="Z571" s="35">
        <v>1.15</v>
      </c>
      <c r="AA571" s="35" t="s">
        <v>2032</v>
      </c>
      <c r="AB571" s="35" t="s">
        <v>1241</v>
      </c>
      <c r="AC571" s="35" t="s">
        <v>94</v>
      </c>
      <c r="AD571" s="78">
        <v>36138.0</v>
      </c>
      <c r="AE571" s="35">
        <v>5.4</v>
      </c>
      <c r="AF571" s="35">
        <v>1.74</v>
      </c>
      <c r="AG571" s="78">
        <v>45869.0</v>
      </c>
      <c r="AH571" s="35">
        <v>0.0298</v>
      </c>
      <c r="AI571" s="35" t="s">
        <v>1228</v>
      </c>
      <c r="AJ571" s="35"/>
      <c r="AK571" s="35" t="s">
        <v>1615</v>
      </c>
      <c r="AL571" s="35">
        <v>6120.0</v>
      </c>
      <c r="AM571" s="35" t="s">
        <v>94</v>
      </c>
      <c r="AN571" s="35" t="s">
        <v>94</v>
      </c>
      <c r="AO571" s="35">
        <v>8.24</v>
      </c>
      <c r="AP571" s="35">
        <v>8.0</v>
      </c>
      <c r="AQ571" s="35">
        <v>0.0448</v>
      </c>
      <c r="AR571" s="35">
        <v>0.0466</v>
      </c>
      <c r="AS571" s="35" t="s">
        <v>94</v>
      </c>
      <c r="AT571" s="89" t="s">
        <v>2228</v>
      </c>
      <c r="AU571" s="35" t="s">
        <v>2229</v>
      </c>
      <c r="AV571" s="35" t="s">
        <v>1641</v>
      </c>
      <c r="AW571" s="35" t="s">
        <v>2230</v>
      </c>
      <c r="AX571" s="91"/>
    </row>
    <row r="572">
      <c r="A572" s="35">
        <v>570.0</v>
      </c>
      <c r="B572" s="66" t="s">
        <v>2231</v>
      </c>
      <c r="C572" s="81" t="str">
        <f t="shared" si="13"/>
        <v>View</v>
      </c>
      <c r="D572" s="35" t="s">
        <v>2232</v>
      </c>
      <c r="E572" s="70">
        <v>-0.5373</v>
      </c>
      <c r="F572" s="84" t="str">
        <f t="shared" si="14"/>
        <v>Muni Massachusetts</v>
      </c>
      <c r="G572" s="72">
        <v>0.0058</v>
      </c>
      <c r="H572" s="73">
        <v>-0.0144</v>
      </c>
      <c r="I572" s="73">
        <v>-0.0148</v>
      </c>
      <c r="J572" s="73">
        <v>-0.0137</v>
      </c>
      <c r="K572" s="73">
        <v>0.04</v>
      </c>
      <c r="L572" s="73">
        <v>0.1493</v>
      </c>
      <c r="M572" s="73">
        <v>-0.0044</v>
      </c>
      <c r="N572" s="74">
        <v>-0.5072</v>
      </c>
      <c r="O572" s="73">
        <v>0.1493</v>
      </c>
      <c r="P572" s="74">
        <v>-0.05</v>
      </c>
      <c r="Q572" s="75">
        <v>17.55032</v>
      </c>
      <c r="R572" s="77">
        <v>166.0</v>
      </c>
      <c r="S572" s="75">
        <v>251.597167</v>
      </c>
      <c r="T572" s="72">
        <v>0.035</v>
      </c>
      <c r="U572" s="72">
        <v>0.0331</v>
      </c>
      <c r="V572" s="35" t="s">
        <v>107</v>
      </c>
      <c r="W572" s="35">
        <v>51.0</v>
      </c>
      <c r="X572" s="35">
        <v>36.0</v>
      </c>
      <c r="Y572" s="72">
        <v>0.0028</v>
      </c>
      <c r="Z572" s="35">
        <v>1.04</v>
      </c>
      <c r="AA572" s="35" t="s">
        <v>2032</v>
      </c>
      <c r="AB572" s="35" t="s">
        <v>1241</v>
      </c>
      <c r="AC572" s="35" t="s">
        <v>94</v>
      </c>
      <c r="AD572" s="78">
        <v>39449.0</v>
      </c>
      <c r="AE572" s="35">
        <v>8.5</v>
      </c>
      <c r="AF572" s="35">
        <v>0.75</v>
      </c>
      <c r="AG572" s="78">
        <v>45869.0</v>
      </c>
      <c r="AH572" s="35">
        <v>0.0249</v>
      </c>
      <c r="AI572" s="35" t="s">
        <v>1228</v>
      </c>
      <c r="AJ572" s="35"/>
      <c r="AK572" s="35" t="s">
        <v>1615</v>
      </c>
      <c r="AL572" s="35">
        <v>6120.0</v>
      </c>
      <c r="AM572" s="35" t="s">
        <v>94</v>
      </c>
      <c r="AN572" s="35" t="s">
        <v>94</v>
      </c>
      <c r="AO572" s="35">
        <v>6.937</v>
      </c>
      <c r="AP572" s="35">
        <v>7.0</v>
      </c>
      <c r="AQ572" s="35">
        <v>0.046712</v>
      </c>
      <c r="AR572" s="35">
        <v>0.0487</v>
      </c>
      <c r="AS572" s="35" t="s">
        <v>94</v>
      </c>
      <c r="AT572" s="89" t="s">
        <v>2233</v>
      </c>
      <c r="AU572" s="35" t="s">
        <v>2229</v>
      </c>
      <c r="AV572" s="35" t="s">
        <v>1641</v>
      </c>
      <c r="AW572" s="35" t="s">
        <v>2230</v>
      </c>
      <c r="AX572" s="91"/>
    </row>
    <row r="573">
      <c r="A573" s="35">
        <v>571.0</v>
      </c>
      <c r="B573" s="66" t="s">
        <v>2234</v>
      </c>
      <c r="C573" s="81" t="str">
        <f t="shared" si="13"/>
        <v>View</v>
      </c>
      <c r="D573" s="35" t="s">
        <v>2235</v>
      </c>
      <c r="E573" s="70">
        <v>-0.5421</v>
      </c>
      <c r="F573" s="84" t="str">
        <f t="shared" si="14"/>
        <v>Muni Massachusetts</v>
      </c>
      <c r="G573" s="72">
        <v>0.0057</v>
      </c>
      <c r="H573" s="73">
        <v>-0.0176</v>
      </c>
      <c r="I573" s="73">
        <v>-0.0182</v>
      </c>
      <c r="J573" s="73">
        <v>-0.014</v>
      </c>
      <c r="K573" s="73">
        <v>0.0369</v>
      </c>
      <c r="L573" s="73">
        <v>0.153</v>
      </c>
      <c r="M573" s="73">
        <v>0.0072</v>
      </c>
      <c r="N573" s="74">
        <v>-0.4593</v>
      </c>
      <c r="O573" s="73">
        <v>0.153</v>
      </c>
      <c r="P573" s="74">
        <v>0.02</v>
      </c>
      <c r="Q573" s="75">
        <v>-3.961377</v>
      </c>
      <c r="R573" s="77">
        <v>270.0</v>
      </c>
      <c r="S573" s="75">
        <v>377.217155</v>
      </c>
      <c r="T573" s="72">
        <v>0.0396</v>
      </c>
      <c r="U573" s="72">
        <v>0.0348</v>
      </c>
      <c r="V573" s="35" t="s">
        <v>107</v>
      </c>
      <c r="W573" s="35">
        <v>53.0</v>
      </c>
      <c r="X573" s="35">
        <v>40.0</v>
      </c>
      <c r="Y573" s="72">
        <v>0.0029</v>
      </c>
      <c r="Z573" s="35">
        <v>1.07</v>
      </c>
      <c r="AA573" s="35" t="s">
        <v>2032</v>
      </c>
      <c r="AB573" s="35" t="s">
        <v>1241</v>
      </c>
      <c r="AC573" s="35" t="s">
        <v>94</v>
      </c>
      <c r="AD573" s="78">
        <v>42461.0</v>
      </c>
      <c r="AE573" s="35">
        <v>26.51</v>
      </c>
      <c r="AF573" s="35">
        <v>26.51</v>
      </c>
      <c r="AG573" s="78">
        <v>45869.0</v>
      </c>
      <c r="AH573" s="35">
        <v>0.026</v>
      </c>
      <c r="AI573" s="35" t="s">
        <v>1228</v>
      </c>
      <c r="AJ573" s="35"/>
      <c r="AK573" s="35" t="s">
        <v>1615</v>
      </c>
      <c r="AL573" s="35">
        <v>6120.0</v>
      </c>
      <c r="AM573" s="35" t="s">
        <v>94</v>
      </c>
      <c r="AN573" s="35" t="s">
        <v>94</v>
      </c>
      <c r="AO573" s="35">
        <v>7.85</v>
      </c>
      <c r="AP573" s="35">
        <v>8.0</v>
      </c>
      <c r="AQ573" s="35">
        <v>0.0481</v>
      </c>
      <c r="AR573" s="35">
        <v>0.0484</v>
      </c>
      <c r="AS573" s="35" t="s">
        <v>94</v>
      </c>
      <c r="AT573" s="89" t="s">
        <v>2236</v>
      </c>
      <c r="AU573" s="35" t="s">
        <v>2229</v>
      </c>
      <c r="AV573" s="35" t="s">
        <v>1641</v>
      </c>
      <c r="AW573" s="35" t="s">
        <v>2230</v>
      </c>
      <c r="AX573" s="91"/>
    </row>
    <row r="574">
      <c r="A574" s="35">
        <v>572.0</v>
      </c>
      <c r="B574" s="66" t="s">
        <v>2237</v>
      </c>
      <c r="C574" s="81" t="str">
        <f t="shared" si="13"/>
        <v>View</v>
      </c>
      <c r="D574" s="35" t="s">
        <v>2238</v>
      </c>
      <c r="E574" s="70">
        <v>-0.4432</v>
      </c>
      <c r="F574" s="84" t="str">
        <f t="shared" si="14"/>
        <v>Muni Pennsylvania</v>
      </c>
      <c r="G574" s="72">
        <v>9.0E-4</v>
      </c>
      <c r="H574" s="73">
        <v>-0.0144</v>
      </c>
      <c r="I574" s="73">
        <v>-0.0163</v>
      </c>
      <c r="J574" s="73">
        <v>-0.0082</v>
      </c>
      <c r="K574" s="73">
        <v>0.0496</v>
      </c>
      <c r="L574" s="73">
        <v>0.1558</v>
      </c>
      <c r="M574" s="73">
        <v>0.0118</v>
      </c>
      <c r="N574" s="74">
        <v>-0.4199</v>
      </c>
      <c r="O574" s="73">
        <v>0.1558</v>
      </c>
      <c r="P574" s="74">
        <v>0.05</v>
      </c>
      <c r="Q574" s="75">
        <v>-7.23704</v>
      </c>
      <c r="R574" s="77">
        <v>1156.0</v>
      </c>
      <c r="S574" s="75">
        <v>3610.289872</v>
      </c>
      <c r="T574" s="72">
        <v>0.0428</v>
      </c>
      <c r="U574" s="72">
        <v>0.0372</v>
      </c>
      <c r="V574" s="35" t="s">
        <v>107</v>
      </c>
      <c r="W574" s="35">
        <v>38.0</v>
      </c>
      <c r="X574" s="35">
        <v>10.0</v>
      </c>
      <c r="Y574" s="72">
        <v>0.003</v>
      </c>
      <c r="Z574" s="35">
        <v>1.13</v>
      </c>
      <c r="AA574" s="35" t="s">
        <v>2032</v>
      </c>
      <c r="AB574" s="35" t="s">
        <v>1241</v>
      </c>
      <c r="AC574" s="35" t="s">
        <v>94</v>
      </c>
      <c r="AD574" s="78">
        <v>37025.0</v>
      </c>
      <c r="AE574" s="35">
        <v>13.67</v>
      </c>
      <c r="AF574" s="35">
        <v>1.74</v>
      </c>
      <c r="AG574" s="78">
        <v>45869.0</v>
      </c>
      <c r="AH574" s="35">
        <v>0.0325</v>
      </c>
      <c r="AI574" s="35" t="s">
        <v>1228</v>
      </c>
      <c r="AJ574" s="35"/>
      <c r="AK574" s="35" t="s">
        <v>1615</v>
      </c>
      <c r="AL574" s="35">
        <v>6130.0</v>
      </c>
      <c r="AM574" s="35" t="s">
        <v>94</v>
      </c>
      <c r="AN574" s="35" t="s">
        <v>94</v>
      </c>
      <c r="AO574" s="35">
        <v>8.4</v>
      </c>
      <c r="AP574" s="35">
        <v>7.0</v>
      </c>
      <c r="AQ574" s="35">
        <v>0.0471</v>
      </c>
      <c r="AR574" s="35">
        <v>0.047</v>
      </c>
      <c r="AS574" s="35" t="s">
        <v>94</v>
      </c>
      <c r="AT574" s="89" t="s">
        <v>2239</v>
      </c>
      <c r="AU574" s="35" t="s">
        <v>2240</v>
      </c>
      <c r="AV574" s="35" t="s">
        <v>1641</v>
      </c>
      <c r="AW574" s="35" t="s">
        <v>2241</v>
      </c>
      <c r="AX574" s="91"/>
    </row>
    <row r="575">
      <c r="A575" s="35">
        <v>573.0</v>
      </c>
      <c r="B575" s="66" t="s">
        <v>2242</v>
      </c>
      <c r="C575" s="81" t="str">
        <f t="shared" si="13"/>
        <v>View</v>
      </c>
      <c r="D575" s="35" t="s">
        <v>2243</v>
      </c>
      <c r="E575" s="70">
        <v>-0.4442</v>
      </c>
      <c r="F575" s="84" t="str">
        <f t="shared" si="14"/>
        <v>Muni Pennsylvania</v>
      </c>
      <c r="G575" s="72">
        <v>0.0083</v>
      </c>
      <c r="H575" s="73">
        <v>-0.0342</v>
      </c>
      <c r="I575" s="73">
        <v>-0.0359</v>
      </c>
      <c r="J575" s="73">
        <v>-0.0352</v>
      </c>
      <c r="K575" s="73">
        <v>0.0324</v>
      </c>
      <c r="L575" s="73">
        <v>0.1712</v>
      </c>
      <c r="M575" s="73">
        <v>0.0235</v>
      </c>
      <c r="N575" s="74">
        <v>-0.3352</v>
      </c>
      <c r="O575" s="73">
        <v>0.1712</v>
      </c>
      <c r="P575" s="74">
        <v>0.1</v>
      </c>
      <c r="Q575" s="75">
        <v>-18.950807</v>
      </c>
      <c r="R575" s="77">
        <v>166.0</v>
      </c>
      <c r="S575" s="75">
        <v>394.85384</v>
      </c>
      <c r="T575" s="72">
        <v>0.0386</v>
      </c>
      <c r="U575" s="72">
        <v>0.0399</v>
      </c>
      <c r="V575" s="35" t="s">
        <v>107</v>
      </c>
      <c r="W575" s="35">
        <v>96.0</v>
      </c>
      <c r="X575" s="35">
        <v>60.0</v>
      </c>
      <c r="Y575" s="72">
        <v>0.0038</v>
      </c>
      <c r="Z575" s="35">
        <v>1.27</v>
      </c>
      <c r="AA575" s="35" t="s">
        <v>2032</v>
      </c>
      <c r="AB575" s="35" t="s">
        <v>1241</v>
      </c>
      <c r="AC575" s="35" t="s">
        <v>94</v>
      </c>
      <c r="AD575" s="78">
        <v>28207.0</v>
      </c>
      <c r="AE575" s="35">
        <v>17.97</v>
      </c>
      <c r="AF575" s="35">
        <v>2.09</v>
      </c>
      <c r="AG575" s="78">
        <v>45869.0</v>
      </c>
      <c r="AH575" s="35">
        <v>0.024</v>
      </c>
      <c r="AI575" s="35" t="s">
        <v>1228</v>
      </c>
      <c r="AJ575" s="35"/>
      <c r="AK575" s="35" t="s">
        <v>1615</v>
      </c>
      <c r="AL575" s="35">
        <v>6130.0</v>
      </c>
      <c r="AM575" s="35" t="s">
        <v>94</v>
      </c>
      <c r="AN575" s="35" t="s">
        <v>94</v>
      </c>
      <c r="AO575" s="35">
        <v>10.23</v>
      </c>
      <c r="AP575" s="35">
        <v>12.0</v>
      </c>
      <c r="AQ575" s="35">
        <v>0.0518</v>
      </c>
      <c r="AR575" s="35">
        <v>0.0514</v>
      </c>
      <c r="AS575" s="35" t="s">
        <v>94</v>
      </c>
      <c r="AT575" s="89" t="s">
        <v>2244</v>
      </c>
      <c r="AU575" s="35" t="s">
        <v>2240</v>
      </c>
      <c r="AV575" s="35" t="s">
        <v>1641</v>
      </c>
      <c r="AW575" s="35" t="s">
        <v>2241</v>
      </c>
      <c r="AX575" s="91"/>
    </row>
    <row r="576">
      <c r="A576" s="35">
        <v>574.0</v>
      </c>
      <c r="B576" s="66" t="s">
        <v>2245</v>
      </c>
      <c r="C576" s="81" t="str">
        <f t="shared" si="13"/>
        <v>View</v>
      </c>
      <c r="D576" s="35" t="s">
        <v>2246</v>
      </c>
      <c r="E576" s="70">
        <v>-0.5189</v>
      </c>
      <c r="F576" s="84" t="str">
        <f t="shared" si="14"/>
        <v>Muni Pennsylvania</v>
      </c>
      <c r="G576" s="72">
        <v>0.0046</v>
      </c>
      <c r="H576" s="73">
        <v>-0.0053</v>
      </c>
      <c r="I576" s="73">
        <v>-0.0086</v>
      </c>
      <c r="J576" s="73">
        <v>9.0E-4</v>
      </c>
      <c r="K576" s="73">
        <v>0.053</v>
      </c>
      <c r="L576" s="73">
        <v>0.145</v>
      </c>
      <c r="M576" s="73">
        <v>0.0122</v>
      </c>
      <c r="N576" s="74">
        <v>-0.4872</v>
      </c>
      <c r="O576" s="73">
        <v>0.145</v>
      </c>
      <c r="P576" s="74">
        <v>0.06</v>
      </c>
      <c r="Q576" s="75">
        <v>11.436953</v>
      </c>
      <c r="R576" s="77">
        <v>199.0</v>
      </c>
      <c r="S576" s="75">
        <v>394.011108</v>
      </c>
      <c r="T576" s="72">
        <v>0.0359</v>
      </c>
      <c r="U576" s="72">
        <v>0.0293</v>
      </c>
      <c r="V576" s="35" t="s">
        <v>107</v>
      </c>
      <c r="W576" s="35">
        <v>18.0</v>
      </c>
      <c r="X576" s="35">
        <v>1.0</v>
      </c>
      <c r="Y576" s="72">
        <v>0.0025</v>
      </c>
      <c r="Z576" s="35">
        <v>0.98</v>
      </c>
      <c r="AA576" s="35" t="s">
        <v>2032</v>
      </c>
      <c r="AB576" s="35" t="s">
        <v>1241</v>
      </c>
      <c r="AC576" s="35" t="s">
        <v>94</v>
      </c>
      <c r="AD576" s="78">
        <v>31630.0</v>
      </c>
      <c r="AE576" s="35">
        <v>9.17</v>
      </c>
      <c r="AF576" s="35">
        <v>5.34</v>
      </c>
      <c r="AG576" s="78">
        <v>45869.0</v>
      </c>
      <c r="AH576" s="35">
        <v>0.0263</v>
      </c>
      <c r="AI576" s="35" t="s">
        <v>1228</v>
      </c>
      <c r="AJ576" s="35"/>
      <c r="AK576" s="35" t="s">
        <v>1615</v>
      </c>
      <c r="AL576" s="35">
        <v>6130.0</v>
      </c>
      <c r="AM576" s="35" t="s">
        <v>94</v>
      </c>
      <c r="AN576" s="35" t="s">
        <v>94</v>
      </c>
      <c r="AO576" s="35">
        <v>6.94</v>
      </c>
      <c r="AP576" s="35">
        <v>7.0</v>
      </c>
      <c r="AQ576" s="35" t="s">
        <v>94</v>
      </c>
      <c r="AR576" s="35">
        <v>0.048</v>
      </c>
      <c r="AS576" s="35" t="s">
        <v>94</v>
      </c>
      <c r="AT576" s="89" t="s">
        <v>2247</v>
      </c>
      <c r="AU576" s="35" t="s">
        <v>2240</v>
      </c>
      <c r="AV576" s="35" t="s">
        <v>1641</v>
      </c>
      <c r="AW576" s="35" t="s">
        <v>2241</v>
      </c>
      <c r="AX576" s="91"/>
    </row>
    <row r="577">
      <c r="A577" s="35">
        <v>575.0</v>
      </c>
      <c r="B577" s="66" t="s">
        <v>2248</v>
      </c>
      <c r="C577" s="81" t="str">
        <f t="shared" si="13"/>
        <v>View</v>
      </c>
      <c r="D577" s="35" t="s">
        <v>2249</v>
      </c>
      <c r="E577" s="70">
        <v>-0.5133</v>
      </c>
      <c r="F577" s="84" t="str">
        <f t="shared" si="14"/>
        <v>Muni Minnesota</v>
      </c>
      <c r="G577" s="72">
        <v>0.0059</v>
      </c>
      <c r="H577" s="73">
        <v>-0.0314</v>
      </c>
      <c r="I577" s="73">
        <v>-0.0336</v>
      </c>
      <c r="J577" s="73">
        <v>-0.0259</v>
      </c>
      <c r="K577" s="73">
        <v>0.0288</v>
      </c>
      <c r="L577" s="73">
        <v>0.1511</v>
      </c>
      <c r="M577" s="73">
        <v>0.0194</v>
      </c>
      <c r="N577" s="74">
        <v>-0.3886</v>
      </c>
      <c r="O577" s="73">
        <v>0.1511</v>
      </c>
      <c r="P577" s="74">
        <v>0.1</v>
      </c>
      <c r="Q577" s="75">
        <v>-14.027095</v>
      </c>
      <c r="R577" s="77">
        <v>230.0</v>
      </c>
      <c r="S577" s="75">
        <v>214.596876</v>
      </c>
      <c r="T577" s="72">
        <v>0.0446</v>
      </c>
      <c r="U577" s="72">
        <v>0.0408</v>
      </c>
      <c r="V577" s="35" t="s">
        <v>107</v>
      </c>
      <c r="W577" s="35">
        <v>89.0</v>
      </c>
      <c r="X577" s="35">
        <v>51.0</v>
      </c>
      <c r="Y577" s="72">
        <v>0.0034</v>
      </c>
      <c r="Z577" s="35">
        <v>1.12</v>
      </c>
      <c r="AA577" s="35" t="s">
        <v>2032</v>
      </c>
      <c r="AB577" s="35" t="s">
        <v>1241</v>
      </c>
      <c r="AC577" s="35" t="s">
        <v>94</v>
      </c>
      <c r="AD577" s="78">
        <v>41639.0</v>
      </c>
      <c r="AE577" s="35">
        <v>17.97</v>
      </c>
      <c r="AF577" s="35">
        <v>2.09</v>
      </c>
      <c r="AG577" s="78">
        <v>45869.0</v>
      </c>
      <c r="AH577" s="35">
        <v>0.0342</v>
      </c>
      <c r="AI577" s="35" t="s">
        <v>1228</v>
      </c>
      <c r="AJ577" s="35"/>
      <c r="AK577" s="35" t="s">
        <v>1615</v>
      </c>
      <c r="AL577" s="35">
        <v>6140.0</v>
      </c>
      <c r="AM577" s="35" t="s">
        <v>94</v>
      </c>
      <c r="AN577" s="35" t="s">
        <v>94</v>
      </c>
      <c r="AO577" s="35">
        <v>10.15</v>
      </c>
      <c r="AP577" s="35">
        <v>12.0</v>
      </c>
      <c r="AQ577" s="35">
        <v>0.0537</v>
      </c>
      <c r="AR577" s="35">
        <v>0.0512</v>
      </c>
      <c r="AS577" s="35" t="s">
        <v>94</v>
      </c>
      <c r="AT577" s="89" t="s">
        <v>2250</v>
      </c>
      <c r="AU577" s="35" t="s">
        <v>2251</v>
      </c>
      <c r="AV577" s="35" t="s">
        <v>1641</v>
      </c>
      <c r="AW577" s="35" t="s">
        <v>2252</v>
      </c>
      <c r="AX577" s="91"/>
    </row>
    <row r="578">
      <c r="A578" s="35">
        <v>576.0</v>
      </c>
      <c r="B578" s="66" t="s">
        <v>2253</v>
      </c>
      <c r="C578" s="81" t="str">
        <f t="shared" si="13"/>
        <v>View</v>
      </c>
      <c r="D578" s="35" t="s">
        <v>2254</v>
      </c>
      <c r="E578" s="70">
        <v>-0.529</v>
      </c>
      <c r="F578" s="84" t="str">
        <f t="shared" si="14"/>
        <v>Muni Minnesota</v>
      </c>
      <c r="G578" s="72">
        <v>0.0059</v>
      </c>
      <c r="H578" s="73">
        <v>-0.0131</v>
      </c>
      <c r="I578" s="73">
        <v>-0.0152</v>
      </c>
      <c r="J578" s="73">
        <v>-0.0073</v>
      </c>
      <c r="K578" s="73">
        <v>0.0401</v>
      </c>
      <c r="L578" s="73">
        <v>0.15</v>
      </c>
      <c r="M578" s="73">
        <v>-1.0E-4</v>
      </c>
      <c r="N578" s="74">
        <v>-0.4969</v>
      </c>
      <c r="O578" s="73">
        <v>0.15</v>
      </c>
      <c r="P578" s="74">
        <v>-0.02</v>
      </c>
      <c r="Q578" s="75">
        <v>3.848431</v>
      </c>
      <c r="R578" s="77">
        <v>388.0</v>
      </c>
      <c r="S578" s="75">
        <v>651.154161</v>
      </c>
      <c r="T578" s="72">
        <v>0.0394</v>
      </c>
      <c r="U578" s="72">
        <v>0.0382</v>
      </c>
      <c r="V578" s="35" t="s">
        <v>107</v>
      </c>
      <c r="W578" s="35">
        <v>45.0</v>
      </c>
      <c r="X578" s="35">
        <v>25.0</v>
      </c>
      <c r="Y578" s="72">
        <v>0.0028</v>
      </c>
      <c r="Z578" s="35">
        <v>1.03</v>
      </c>
      <c r="AA578" s="35" t="s">
        <v>2032</v>
      </c>
      <c r="AB578" s="35" t="s">
        <v>2138</v>
      </c>
      <c r="AC578" s="35" t="s">
        <v>94</v>
      </c>
      <c r="AD578" s="78">
        <v>35643.0</v>
      </c>
      <c r="AE578" s="35">
        <v>1.72</v>
      </c>
      <c r="AF578" s="35">
        <v>1.72</v>
      </c>
      <c r="AG578" s="78">
        <v>45869.0</v>
      </c>
      <c r="AH578" s="35">
        <v>0.033</v>
      </c>
      <c r="AI578" s="35" t="s">
        <v>1228</v>
      </c>
      <c r="AJ578" s="35"/>
      <c r="AK578" s="35" t="s">
        <v>1615</v>
      </c>
      <c r="AL578" s="35">
        <v>6140.0</v>
      </c>
      <c r="AM578" s="35" t="s">
        <v>94</v>
      </c>
      <c r="AN578" s="35" t="s">
        <v>94</v>
      </c>
      <c r="AO578" s="35">
        <v>8.42</v>
      </c>
      <c r="AP578" s="35">
        <v>10.0</v>
      </c>
      <c r="AQ578" s="35" t="s">
        <v>94</v>
      </c>
      <c r="AR578" s="35">
        <v>0.0475</v>
      </c>
      <c r="AS578" s="35" t="s">
        <v>94</v>
      </c>
      <c r="AT578" s="89" t="s">
        <v>2255</v>
      </c>
      <c r="AU578" s="35" t="s">
        <v>2251</v>
      </c>
      <c r="AV578" s="35" t="s">
        <v>1641</v>
      </c>
      <c r="AW578" s="35" t="s">
        <v>2252</v>
      </c>
      <c r="AX578" s="91"/>
    </row>
    <row r="579">
      <c r="A579" s="35">
        <v>577.0</v>
      </c>
      <c r="B579" s="66" t="s">
        <v>2256</v>
      </c>
      <c r="C579" s="81" t="str">
        <f t="shared" si="13"/>
        <v>View</v>
      </c>
      <c r="D579" s="35" t="s">
        <v>2257</v>
      </c>
      <c r="E579" s="70">
        <v>-0.5354</v>
      </c>
      <c r="F579" s="84" t="str">
        <f t="shared" si="14"/>
        <v>Muni Minnesota</v>
      </c>
      <c r="G579" s="72">
        <v>0.0083</v>
      </c>
      <c r="H579" s="73">
        <v>-0.0102</v>
      </c>
      <c r="I579" s="73">
        <v>-0.0128</v>
      </c>
      <c r="J579" s="73">
        <v>-0.0042</v>
      </c>
      <c r="K579" s="73">
        <v>0.0263</v>
      </c>
      <c r="L579" s="73">
        <v>0.1662</v>
      </c>
      <c r="M579" s="73">
        <v>-0.0426</v>
      </c>
      <c r="N579" s="74">
        <v>-0.5779</v>
      </c>
      <c r="O579" s="73">
        <v>0.1662</v>
      </c>
      <c r="P579" s="74">
        <v>-0.28</v>
      </c>
      <c r="Q579" s="75">
        <v>-26.394429</v>
      </c>
      <c r="R579" s="77">
        <v>190.0</v>
      </c>
      <c r="S579" s="75">
        <v>618.688635</v>
      </c>
      <c r="T579" s="72">
        <v>0.0314</v>
      </c>
      <c r="U579" s="72">
        <v>0.031</v>
      </c>
      <c r="V579" s="35" t="s">
        <v>107</v>
      </c>
      <c r="W579" s="35">
        <v>38.0</v>
      </c>
      <c r="X579" s="35">
        <v>53.0</v>
      </c>
      <c r="Y579" s="72">
        <v>0.0031</v>
      </c>
      <c r="Z579" s="35">
        <v>1.16</v>
      </c>
      <c r="AA579" s="35" t="s">
        <v>2032</v>
      </c>
      <c r="AB579" s="35" t="s">
        <v>1241</v>
      </c>
      <c r="AC579" s="35" t="s">
        <v>94</v>
      </c>
      <c r="AD579" s="78">
        <v>43353.0</v>
      </c>
      <c r="AE579" s="35">
        <v>4.66</v>
      </c>
      <c r="AF579" s="35">
        <v>4.66</v>
      </c>
      <c r="AG579" s="78">
        <v>45869.0</v>
      </c>
      <c r="AH579" s="35">
        <v>0.0293</v>
      </c>
      <c r="AI579" s="35" t="s">
        <v>1228</v>
      </c>
      <c r="AJ579" s="35"/>
      <c r="AK579" s="35" t="s">
        <v>1615</v>
      </c>
      <c r="AL579" s="35">
        <v>6140.0</v>
      </c>
      <c r="AM579" s="35" t="s">
        <v>94</v>
      </c>
      <c r="AN579" s="35" t="s">
        <v>94</v>
      </c>
      <c r="AO579" s="35">
        <v>7.29</v>
      </c>
      <c r="AP579" s="35">
        <v>7.0</v>
      </c>
      <c r="AQ579" s="35">
        <v>0.0461</v>
      </c>
      <c r="AR579" s="35">
        <v>0.0459</v>
      </c>
      <c r="AS579" s="35" t="s">
        <v>94</v>
      </c>
      <c r="AT579" s="89" t="s">
        <v>2258</v>
      </c>
      <c r="AU579" s="35" t="s">
        <v>2251</v>
      </c>
      <c r="AV579" s="35" t="s">
        <v>1641</v>
      </c>
      <c r="AW579" s="35" t="s">
        <v>2252</v>
      </c>
      <c r="AX579" s="91"/>
    </row>
    <row r="580">
      <c r="A580" s="35">
        <v>578.0</v>
      </c>
      <c r="B580" s="66" t="s">
        <v>2259</v>
      </c>
      <c r="C580" s="81" t="str">
        <f t="shared" si="13"/>
        <v>View</v>
      </c>
      <c r="D580" s="35" t="s">
        <v>2260</v>
      </c>
      <c r="E580" s="70">
        <v>-0.4417</v>
      </c>
      <c r="F580" s="84" t="str">
        <f t="shared" si="14"/>
        <v>Muni Ohio</v>
      </c>
      <c r="G580" s="72">
        <v>9.0E-4</v>
      </c>
      <c r="H580" s="73">
        <v>-0.014</v>
      </c>
      <c r="I580" s="73">
        <v>-0.0159</v>
      </c>
      <c r="J580" s="73">
        <v>-0.0095</v>
      </c>
      <c r="K580" s="73">
        <v>0.045</v>
      </c>
      <c r="L580" s="73">
        <v>0.1672</v>
      </c>
      <c r="M580" s="73">
        <v>-0.0029</v>
      </c>
      <c r="N580" s="74">
        <v>-0.437</v>
      </c>
      <c r="O580" s="73">
        <v>0.1672</v>
      </c>
      <c r="P580" s="74">
        <v>-0.04</v>
      </c>
      <c r="Q580" s="75">
        <v>64.52944</v>
      </c>
      <c r="R580" s="77">
        <v>850.0</v>
      </c>
      <c r="S580" s="75">
        <v>1342.478041</v>
      </c>
      <c r="T580" s="72">
        <v>0.0425</v>
      </c>
      <c r="U580" s="72">
        <v>0.036</v>
      </c>
      <c r="V580" s="35" t="s">
        <v>107</v>
      </c>
      <c r="W580" s="35">
        <v>41.0</v>
      </c>
      <c r="X580" s="35">
        <v>15.0</v>
      </c>
      <c r="Y580" s="72">
        <v>0.0032</v>
      </c>
      <c r="Z580" s="35">
        <v>1.21</v>
      </c>
      <c r="AA580" s="35" t="s">
        <v>2032</v>
      </c>
      <c r="AB580" s="35" t="s">
        <v>1241</v>
      </c>
      <c r="AC580" s="35" t="s">
        <v>94</v>
      </c>
      <c r="AD580" s="78">
        <v>33042.0</v>
      </c>
      <c r="AE580" s="35">
        <v>5.4</v>
      </c>
      <c r="AF580" s="35">
        <v>1.74</v>
      </c>
      <c r="AG580" s="78">
        <v>45869.0</v>
      </c>
      <c r="AH580" s="35">
        <v>0.0343</v>
      </c>
      <c r="AI580" s="35" t="s">
        <v>1228</v>
      </c>
      <c r="AJ580" s="35"/>
      <c r="AK580" s="35" t="s">
        <v>1615</v>
      </c>
      <c r="AL580" s="35">
        <v>6150.0</v>
      </c>
      <c r="AM580" s="35" t="s">
        <v>94</v>
      </c>
      <c r="AN580" s="35" t="s">
        <v>94</v>
      </c>
      <c r="AO580" s="35">
        <v>8.6</v>
      </c>
      <c r="AP580" s="35">
        <v>7.0</v>
      </c>
      <c r="AQ580" s="35">
        <v>0.0469</v>
      </c>
      <c r="AR580" s="35">
        <v>0.047</v>
      </c>
      <c r="AS580" s="35" t="s">
        <v>94</v>
      </c>
      <c r="AT580" s="89" t="s">
        <v>2261</v>
      </c>
      <c r="AU580" s="35" t="s">
        <v>2262</v>
      </c>
      <c r="AV580" s="35" t="s">
        <v>1641</v>
      </c>
      <c r="AW580" s="35" t="s">
        <v>2263</v>
      </c>
      <c r="AX580" s="91"/>
    </row>
    <row r="581">
      <c r="A581" s="35">
        <v>579.0</v>
      </c>
      <c r="B581" s="66" t="s">
        <v>2264</v>
      </c>
      <c r="C581" s="81" t="str">
        <f t="shared" si="13"/>
        <v>View</v>
      </c>
      <c r="D581" s="35" t="s">
        <v>2265</v>
      </c>
      <c r="E581" s="70">
        <v>-0.5433</v>
      </c>
      <c r="F581" s="84" t="str">
        <f t="shared" si="14"/>
        <v>Muni Ohio</v>
      </c>
      <c r="G581" s="72">
        <v>0.0046</v>
      </c>
      <c r="H581" s="73">
        <v>-6.0E-4</v>
      </c>
      <c r="I581" s="73">
        <v>-0.0045</v>
      </c>
      <c r="J581" s="73">
        <v>0.0029</v>
      </c>
      <c r="K581" s="73">
        <v>0.0527</v>
      </c>
      <c r="L581" s="73">
        <v>0.1329</v>
      </c>
      <c r="M581" s="73">
        <v>0.0136</v>
      </c>
      <c r="N581" s="74">
        <v>-0.5095</v>
      </c>
      <c r="O581" s="73">
        <v>0.1329</v>
      </c>
      <c r="P581" s="74">
        <v>0.07</v>
      </c>
      <c r="Q581" s="75">
        <v>-8.594482</v>
      </c>
      <c r="R581" s="77">
        <v>280.0</v>
      </c>
      <c r="S581" s="75">
        <v>470.586497</v>
      </c>
      <c r="T581" s="72">
        <v>0.0356</v>
      </c>
      <c r="U581" s="72">
        <v>0.0281</v>
      </c>
      <c r="V581" s="35" t="s">
        <v>107</v>
      </c>
      <c r="W581" s="35">
        <v>1.0</v>
      </c>
      <c r="X581" s="35">
        <v>1.0</v>
      </c>
      <c r="Y581" s="72">
        <v>0.0024</v>
      </c>
      <c r="Z581" s="35">
        <v>0.92</v>
      </c>
      <c r="AA581" s="35" t="s">
        <v>2032</v>
      </c>
      <c r="AB581" s="35" t="s">
        <v>1241</v>
      </c>
      <c r="AC581" s="35" t="s">
        <v>94</v>
      </c>
      <c r="AD581" s="78">
        <v>31366.0</v>
      </c>
      <c r="AE581" s="35">
        <v>9.17</v>
      </c>
      <c r="AF581" s="35">
        <v>5.34</v>
      </c>
      <c r="AG581" s="78">
        <v>45869.0</v>
      </c>
      <c r="AH581" s="35">
        <v>0.0277</v>
      </c>
      <c r="AI581" s="35" t="s">
        <v>1228</v>
      </c>
      <c r="AJ581" s="35"/>
      <c r="AK581" s="35" t="s">
        <v>1615</v>
      </c>
      <c r="AL581" s="35">
        <v>6150.0</v>
      </c>
      <c r="AM581" s="35" t="s">
        <v>94</v>
      </c>
      <c r="AN581" s="35" t="s">
        <v>94</v>
      </c>
      <c r="AO581" s="35">
        <v>6.93</v>
      </c>
      <c r="AP581" s="35">
        <v>7.0</v>
      </c>
      <c r="AQ581" s="35" t="s">
        <v>94</v>
      </c>
      <c r="AR581" s="35">
        <v>0.0468</v>
      </c>
      <c r="AS581" s="35" t="s">
        <v>94</v>
      </c>
      <c r="AT581" s="89" t="s">
        <v>2266</v>
      </c>
      <c r="AU581" s="35" t="s">
        <v>2262</v>
      </c>
      <c r="AV581" s="35" t="s">
        <v>1641</v>
      </c>
      <c r="AW581" s="35" t="s">
        <v>2263</v>
      </c>
      <c r="AX581" s="91"/>
    </row>
    <row r="582">
      <c r="A582" s="35">
        <v>580.0</v>
      </c>
      <c r="B582" s="66" t="s">
        <v>2267</v>
      </c>
      <c r="C582" s="81" t="str">
        <f t="shared" si="13"/>
        <v>View</v>
      </c>
      <c r="D582" s="35" t="s">
        <v>2268</v>
      </c>
      <c r="E582" s="70">
        <v>-0.6125</v>
      </c>
      <c r="F582" s="84" t="str">
        <f t="shared" si="14"/>
        <v>Muni Ohio</v>
      </c>
      <c r="G582" s="72">
        <v>0.0081</v>
      </c>
      <c r="H582" s="73">
        <v>-0.0198</v>
      </c>
      <c r="I582" s="73">
        <v>-0.0208</v>
      </c>
      <c r="J582" s="73">
        <v>-0.0156</v>
      </c>
      <c r="K582" s="73">
        <v>0.0222</v>
      </c>
      <c r="L582" s="73">
        <v>0.1648</v>
      </c>
      <c r="M582" s="73">
        <v>-0.0482</v>
      </c>
      <c r="N582" s="74">
        <v>-0.6366</v>
      </c>
      <c r="O582" s="73">
        <v>0.1648</v>
      </c>
      <c r="P582" s="74">
        <v>-0.31</v>
      </c>
      <c r="Q582" s="75">
        <v>-40.971769</v>
      </c>
      <c r="R582" s="77">
        <v>244.0</v>
      </c>
      <c r="S582" s="75">
        <v>934.277694</v>
      </c>
      <c r="T582" s="72">
        <v>0.0345</v>
      </c>
      <c r="U582" s="72">
        <v>0.0332</v>
      </c>
      <c r="V582" s="35" t="s">
        <v>107</v>
      </c>
      <c r="W582" s="35">
        <v>75.0</v>
      </c>
      <c r="X582" s="35">
        <v>75.0</v>
      </c>
      <c r="Y582" s="72">
        <v>0.0028</v>
      </c>
      <c r="Z582" s="35">
        <v>1.08</v>
      </c>
      <c r="AA582" s="35" t="s">
        <v>2032</v>
      </c>
      <c r="AB582" s="35" t="s">
        <v>1241</v>
      </c>
      <c r="AC582" s="35" t="s">
        <v>94</v>
      </c>
      <c r="AD582" s="78">
        <v>43353.0</v>
      </c>
      <c r="AE582" s="35">
        <v>4.66</v>
      </c>
      <c r="AF582" s="35">
        <v>4.66</v>
      </c>
      <c r="AG582" s="78">
        <v>45869.0</v>
      </c>
      <c r="AH582" s="35">
        <v>0.0326</v>
      </c>
      <c r="AI582" s="35" t="s">
        <v>1228</v>
      </c>
      <c r="AJ582" s="35"/>
      <c r="AK582" s="35" t="s">
        <v>1615</v>
      </c>
      <c r="AL582" s="35">
        <v>6150.0</v>
      </c>
      <c r="AM582" s="35" t="s">
        <v>94</v>
      </c>
      <c r="AN582" s="35" t="s">
        <v>94</v>
      </c>
      <c r="AO582" s="35">
        <v>7.92</v>
      </c>
      <c r="AP582" s="35">
        <v>8.0</v>
      </c>
      <c r="AQ582" s="35">
        <v>0.0482</v>
      </c>
      <c r="AR582" s="35">
        <v>0.0492</v>
      </c>
      <c r="AS582" s="35" t="s">
        <v>94</v>
      </c>
      <c r="AT582" s="89" t="s">
        <v>2269</v>
      </c>
      <c r="AU582" s="35" t="s">
        <v>2262</v>
      </c>
      <c r="AV582" s="35" t="s">
        <v>1641</v>
      </c>
      <c r="AW582" s="35" t="s">
        <v>2263</v>
      </c>
      <c r="AX582" s="91"/>
    </row>
    <row r="583">
      <c r="A583" s="35">
        <v>581.0</v>
      </c>
      <c r="B583" s="66" t="s">
        <v>2270</v>
      </c>
      <c r="C583" s="81" t="str">
        <f t="shared" si="13"/>
        <v>View</v>
      </c>
      <c r="D583" s="35" t="s">
        <v>2271</v>
      </c>
      <c r="E583" s="70">
        <v>-0.5596</v>
      </c>
      <c r="F583" s="84" t="str">
        <f t="shared" si="14"/>
        <v>Muni Target Maturity</v>
      </c>
      <c r="G583" s="72">
        <v>0.0018</v>
      </c>
      <c r="H583" s="73">
        <v>0.0155</v>
      </c>
      <c r="I583" s="73">
        <v>0.0118</v>
      </c>
      <c r="J583" s="73">
        <v>0.0172</v>
      </c>
      <c r="K583" s="73">
        <v>0.0485</v>
      </c>
      <c r="L583" s="73">
        <v>0.1619</v>
      </c>
      <c r="M583" s="73">
        <v>-0.0177</v>
      </c>
      <c r="N583" s="74">
        <v>-0.5547</v>
      </c>
      <c r="O583" s="73">
        <v>0.1619</v>
      </c>
      <c r="P583" s="74">
        <v>-0.14</v>
      </c>
      <c r="Q583" s="75">
        <v>31.475252</v>
      </c>
      <c r="R583" s="77">
        <v>1473.0</v>
      </c>
      <c r="S583" s="75">
        <v>200.769901</v>
      </c>
      <c r="T583" s="72">
        <v>0.0308</v>
      </c>
      <c r="U583" s="72">
        <v>0.0286</v>
      </c>
      <c r="V583" s="35" t="s">
        <v>107</v>
      </c>
      <c r="W583" s="35">
        <v>72.0</v>
      </c>
      <c r="X583" s="35">
        <v>80.0</v>
      </c>
      <c r="Y583" s="72">
        <v>0.0028</v>
      </c>
      <c r="Z583" s="35">
        <v>1.04</v>
      </c>
      <c r="AA583" s="35" t="s">
        <v>2032</v>
      </c>
      <c r="AB583" s="35" t="s">
        <v>1241</v>
      </c>
      <c r="AC583" s="35" t="s">
        <v>94</v>
      </c>
      <c r="AD583" s="78">
        <v>43733.0</v>
      </c>
      <c r="AE583" s="35">
        <v>5.77</v>
      </c>
      <c r="AF583" s="35">
        <v>1.53</v>
      </c>
      <c r="AG583" s="78">
        <v>45859.0</v>
      </c>
      <c r="AH583" s="35">
        <v>0.0576</v>
      </c>
      <c r="AI583" s="35" t="s">
        <v>176</v>
      </c>
      <c r="AJ583" s="35" t="s">
        <v>365</v>
      </c>
      <c r="AK583" s="35" t="s">
        <v>1615</v>
      </c>
      <c r="AL583" s="35">
        <v>6160.0</v>
      </c>
      <c r="AM583" s="35" t="s">
        <v>94</v>
      </c>
      <c r="AN583" s="35" t="s">
        <v>94</v>
      </c>
      <c r="AO583" s="35">
        <v>5.38191</v>
      </c>
      <c r="AP583" s="35">
        <v>5.0</v>
      </c>
      <c r="AQ583" s="35">
        <v>0.037457</v>
      </c>
      <c r="AR583" s="35">
        <v>0.0465</v>
      </c>
      <c r="AS583" s="35" t="s">
        <v>94</v>
      </c>
      <c r="AT583" s="89" t="s">
        <v>2272</v>
      </c>
      <c r="AU583" s="35" t="s">
        <v>2273</v>
      </c>
      <c r="AV583" s="35" t="s">
        <v>1641</v>
      </c>
      <c r="AW583" s="35" t="s">
        <v>2274</v>
      </c>
      <c r="AX583" s="91"/>
    </row>
    <row r="584">
      <c r="A584" s="35">
        <v>582.0</v>
      </c>
      <c r="B584" s="66" t="s">
        <v>2275</v>
      </c>
      <c r="C584" s="81" t="str">
        <f t="shared" si="13"/>
        <v>View</v>
      </c>
      <c r="D584" s="35" t="s">
        <v>2276</v>
      </c>
      <c r="E584" s="70">
        <v>-0.5961</v>
      </c>
      <c r="F584" s="84" t="str">
        <f t="shared" si="14"/>
        <v>Muni Target Maturity</v>
      </c>
      <c r="G584" s="72">
        <v>0.0018</v>
      </c>
      <c r="H584" s="73">
        <v>0.0294</v>
      </c>
      <c r="I584" s="73">
        <v>0.0253</v>
      </c>
      <c r="J584" s="73">
        <v>0.0366</v>
      </c>
      <c r="K584" s="73">
        <v>0.0617</v>
      </c>
      <c r="L584" s="73">
        <v>0.116</v>
      </c>
      <c r="M584" s="73">
        <v>0.0104</v>
      </c>
      <c r="N584" s="74">
        <v>-0.5856</v>
      </c>
      <c r="O584" s="73">
        <v>0.116</v>
      </c>
      <c r="P584" s="74">
        <v>0.06</v>
      </c>
      <c r="Q584" s="75">
        <v>29.896498</v>
      </c>
      <c r="R584" s="77">
        <v>1325.0</v>
      </c>
      <c r="S584" s="75">
        <v>460.12046</v>
      </c>
      <c r="T584" s="72">
        <v>0.0251</v>
      </c>
      <c r="U584" s="72">
        <v>0.0239</v>
      </c>
      <c r="V584" s="35" t="s">
        <v>107</v>
      </c>
      <c r="W584" s="35">
        <v>15.0</v>
      </c>
      <c r="X584" s="35">
        <v>1.0</v>
      </c>
      <c r="Y584" s="72">
        <v>0.0019</v>
      </c>
      <c r="Z584" s="35">
        <v>0.8</v>
      </c>
      <c r="AA584" s="35" t="s">
        <v>2032</v>
      </c>
      <c r="AB584" s="35" t="s">
        <v>2138</v>
      </c>
      <c r="AC584" s="35" t="s">
        <v>94</v>
      </c>
      <c r="AD584" s="78">
        <v>43571.0</v>
      </c>
      <c r="AE584" s="35">
        <v>6.21</v>
      </c>
      <c r="AF584" s="35">
        <v>4.34</v>
      </c>
      <c r="AG584" s="78">
        <v>45870.0</v>
      </c>
      <c r="AH584" s="35">
        <v>0.052</v>
      </c>
      <c r="AI584" s="35" t="s">
        <v>176</v>
      </c>
      <c r="AJ584" s="35" t="s">
        <v>134</v>
      </c>
      <c r="AK584" s="35" t="s">
        <v>1615</v>
      </c>
      <c r="AL584" s="35">
        <v>6160.0</v>
      </c>
      <c r="AM584" s="35" t="s">
        <v>94</v>
      </c>
      <c r="AN584" s="35" t="s">
        <v>94</v>
      </c>
      <c r="AO584" s="35">
        <v>2.50892</v>
      </c>
      <c r="AP584" s="35">
        <v>4.0</v>
      </c>
      <c r="AQ584" s="35">
        <v>0.028</v>
      </c>
      <c r="AR584" s="35">
        <v>0.0462</v>
      </c>
      <c r="AS584" s="35" t="s">
        <v>94</v>
      </c>
      <c r="AT584" s="89" t="s">
        <v>2277</v>
      </c>
      <c r="AU584" s="35" t="s">
        <v>2273</v>
      </c>
      <c r="AV584" s="35" t="s">
        <v>1641</v>
      </c>
      <c r="AW584" s="35" t="s">
        <v>2274</v>
      </c>
      <c r="AX584" s="91"/>
    </row>
    <row r="585">
      <c r="A585" s="35">
        <v>583.0</v>
      </c>
      <c r="B585" s="66" t="s">
        <v>2278</v>
      </c>
      <c r="C585" s="81" t="str">
        <f t="shared" si="13"/>
        <v>View</v>
      </c>
      <c r="D585" s="35" t="s">
        <v>2279</v>
      </c>
      <c r="E585" s="70">
        <v>-0.6036</v>
      </c>
      <c r="F585" s="84" t="str">
        <f t="shared" si="14"/>
        <v>Muni Target Maturity</v>
      </c>
      <c r="G585" s="72">
        <v>0.0018</v>
      </c>
      <c r="H585" s="73">
        <v>0.0156</v>
      </c>
      <c r="I585" s="73">
        <v>0.013</v>
      </c>
      <c r="J585" s="73">
        <v>0.0228</v>
      </c>
      <c r="K585" s="73">
        <v>0.0514</v>
      </c>
      <c r="L585" s="73">
        <v>0.1506</v>
      </c>
      <c r="M585" s="73">
        <v>-0.0023</v>
      </c>
      <c r="N585" s="74">
        <v>-0.5521</v>
      </c>
      <c r="O585" s="73">
        <v>0.1506</v>
      </c>
      <c r="P585" s="74">
        <v>-0.05</v>
      </c>
      <c r="Q585" s="75">
        <v>46.063787</v>
      </c>
      <c r="R585" s="77">
        <v>1705.0</v>
      </c>
      <c r="S585" s="75">
        <v>202.039401</v>
      </c>
      <c r="T585" s="72">
        <v>0.0307</v>
      </c>
      <c r="U585" s="72">
        <v>0.0283</v>
      </c>
      <c r="V585" s="35" t="s">
        <v>107</v>
      </c>
      <c r="W585" s="35">
        <v>65.0</v>
      </c>
      <c r="X585" s="35">
        <v>70.0</v>
      </c>
      <c r="Y585" s="72">
        <v>0.0023</v>
      </c>
      <c r="Z585" s="35">
        <v>0.94</v>
      </c>
      <c r="AA585" s="35" t="s">
        <v>2032</v>
      </c>
      <c r="AB585" s="35" t="s">
        <v>1241</v>
      </c>
      <c r="AC585" s="35" t="s">
        <v>94</v>
      </c>
      <c r="AD585" s="78">
        <v>43733.0</v>
      </c>
      <c r="AE585" s="35">
        <v>5.77</v>
      </c>
      <c r="AF585" s="35">
        <v>1.53</v>
      </c>
      <c r="AG585" s="78">
        <v>45859.0</v>
      </c>
      <c r="AH585" s="35">
        <v>0.0584</v>
      </c>
      <c r="AI585" s="35" t="s">
        <v>176</v>
      </c>
      <c r="AJ585" s="35" t="s">
        <v>365</v>
      </c>
      <c r="AK585" s="35" t="s">
        <v>1615</v>
      </c>
      <c r="AL585" s="35">
        <v>6160.0</v>
      </c>
      <c r="AM585" s="35" t="s">
        <v>94</v>
      </c>
      <c r="AN585" s="35" t="s">
        <v>94</v>
      </c>
      <c r="AO585" s="35">
        <v>4.48233</v>
      </c>
      <c r="AP585" s="35">
        <v>5.0</v>
      </c>
      <c r="AQ585" s="35">
        <v>0.0377627</v>
      </c>
      <c r="AR585" s="35">
        <v>0.0472</v>
      </c>
      <c r="AS585" s="35" t="s">
        <v>94</v>
      </c>
      <c r="AT585" s="89" t="s">
        <v>2280</v>
      </c>
      <c r="AU585" s="35" t="s">
        <v>2273</v>
      </c>
      <c r="AV585" s="35" t="s">
        <v>1641</v>
      </c>
      <c r="AW585" s="35" t="s">
        <v>2274</v>
      </c>
      <c r="AX585" s="91"/>
    </row>
    <row r="586">
      <c r="A586" s="35">
        <v>584.0</v>
      </c>
      <c r="B586" s="66" t="s">
        <v>2281</v>
      </c>
      <c r="C586" s="81" t="str">
        <f t="shared" si="13"/>
        <v>View</v>
      </c>
      <c r="D586" s="35" t="s">
        <v>2282</v>
      </c>
      <c r="E586" s="70">
        <v>0.7163</v>
      </c>
      <c r="F586" s="84" t="str">
        <f t="shared" si="14"/>
        <v>Global Aggressive Allocation</v>
      </c>
      <c r="G586" s="72">
        <v>0.012</v>
      </c>
      <c r="H586" s="73">
        <v>0.0979</v>
      </c>
      <c r="I586" s="73">
        <v>0.0527</v>
      </c>
      <c r="J586" s="73">
        <v>0.1614</v>
      </c>
      <c r="K586" s="73">
        <v>0.5142</v>
      </c>
      <c r="L586" s="73">
        <v>0.2929</v>
      </c>
      <c r="M586" s="73">
        <v>0.7557</v>
      </c>
      <c r="N586" s="74">
        <v>0.6137</v>
      </c>
      <c r="O586" s="73">
        <v>0.2929</v>
      </c>
      <c r="P586" s="74">
        <v>2.67</v>
      </c>
      <c r="Q586" s="75">
        <v>-52.361938</v>
      </c>
      <c r="R586" s="77">
        <v>37.0</v>
      </c>
      <c r="S586" s="75">
        <v>1208.98597</v>
      </c>
      <c r="T586" s="72">
        <v>0.0058</v>
      </c>
      <c r="U586" s="72">
        <v>0.0075</v>
      </c>
      <c r="V586" s="35" t="s">
        <v>107</v>
      </c>
      <c r="W586" s="35">
        <v>10.0</v>
      </c>
      <c r="X586" s="35">
        <v>7.0</v>
      </c>
      <c r="Y586" s="72">
        <v>0.0099</v>
      </c>
      <c r="Z586" s="35">
        <v>0.95</v>
      </c>
      <c r="AA586" s="35" t="s">
        <v>1191</v>
      </c>
      <c r="AB586" s="35" t="s">
        <v>743</v>
      </c>
      <c r="AC586" s="35">
        <v>22.59</v>
      </c>
      <c r="AD586" s="78">
        <v>37316.0</v>
      </c>
      <c r="AE586" s="35">
        <v>3.5</v>
      </c>
      <c r="AF586" s="35">
        <v>1.33</v>
      </c>
      <c r="AG586" s="78">
        <v>45656.0</v>
      </c>
      <c r="AH586" s="35">
        <v>0.7706</v>
      </c>
      <c r="AI586" s="35" t="s">
        <v>140</v>
      </c>
      <c r="AJ586" s="35"/>
      <c r="AK586" s="35" t="s">
        <v>1196</v>
      </c>
      <c r="AL586" s="35">
        <v>8130.0</v>
      </c>
      <c r="AM586" s="35" t="s">
        <v>94</v>
      </c>
      <c r="AN586" s="35" t="s">
        <v>94</v>
      </c>
      <c r="AO586" s="35" t="s">
        <v>94</v>
      </c>
      <c r="AP586" s="35">
        <v>16.0</v>
      </c>
      <c r="AQ586" s="35" t="s">
        <v>94</v>
      </c>
      <c r="AR586" s="35" t="s">
        <v>94</v>
      </c>
      <c r="AS586" s="35" t="s">
        <v>94</v>
      </c>
      <c r="AT586" s="89" t="s">
        <v>2283</v>
      </c>
      <c r="AU586" s="35" t="s">
        <v>2284</v>
      </c>
      <c r="AV586" s="35" t="s">
        <v>1191</v>
      </c>
      <c r="AW586" s="35" t="s">
        <v>2285</v>
      </c>
      <c r="AX586" s="91"/>
    </row>
    <row r="587">
      <c r="A587" s="35">
        <v>585.0</v>
      </c>
      <c r="B587" s="66" t="s">
        <v>2286</v>
      </c>
      <c r="C587" s="81" t="str">
        <f t="shared" si="13"/>
        <v>View</v>
      </c>
      <c r="D587" s="35" t="s">
        <v>2287</v>
      </c>
      <c r="E587" s="70">
        <v>0.7004</v>
      </c>
      <c r="F587" s="84" t="str">
        <f t="shared" si="14"/>
        <v>Global Aggressive Allocation</v>
      </c>
      <c r="G587" s="72">
        <v>0.0086</v>
      </c>
      <c r="H587" s="73">
        <v>0.091</v>
      </c>
      <c r="I587" s="73">
        <v>0.0602</v>
      </c>
      <c r="J587" s="73">
        <v>0.1499</v>
      </c>
      <c r="K587" s="73">
        <v>0.4702</v>
      </c>
      <c r="L587" s="73">
        <v>0.2649</v>
      </c>
      <c r="M587" s="73">
        <v>0.7057</v>
      </c>
      <c r="N587" s="74">
        <v>0.636</v>
      </c>
      <c r="O587" s="73">
        <v>0.2649</v>
      </c>
      <c r="P587" s="74">
        <v>2.76</v>
      </c>
      <c r="Q587" s="75">
        <v>-26.048301</v>
      </c>
      <c r="R587" s="77">
        <v>28.0</v>
      </c>
      <c r="S587" s="75">
        <v>500.516479</v>
      </c>
      <c r="T587" s="72">
        <v>0.0</v>
      </c>
      <c r="U587" s="72">
        <v>0.0117</v>
      </c>
      <c r="V587" s="35" t="s">
        <v>107</v>
      </c>
      <c r="W587" s="35">
        <v>18.0</v>
      </c>
      <c r="X587" s="35">
        <v>13.0</v>
      </c>
      <c r="Y587" s="72">
        <v>0.0092</v>
      </c>
      <c r="Z587" s="35">
        <v>0.87</v>
      </c>
      <c r="AA587" s="35" t="s">
        <v>1191</v>
      </c>
      <c r="AB587" s="35"/>
      <c r="AC587" s="35">
        <v>20.23</v>
      </c>
      <c r="AD587" s="78">
        <v>42776.0</v>
      </c>
      <c r="AE587" s="35">
        <v>6.68</v>
      </c>
      <c r="AF587" s="35">
        <v>1.46</v>
      </c>
      <c r="AG587" s="78">
        <v>45653.0</v>
      </c>
      <c r="AH587" s="35">
        <v>0.2668</v>
      </c>
      <c r="AI587" s="35" t="s">
        <v>140</v>
      </c>
      <c r="AJ587" s="35"/>
      <c r="AK587" s="35" t="s">
        <v>1196</v>
      </c>
      <c r="AL587" s="35">
        <v>8130.0</v>
      </c>
      <c r="AM587" s="35" t="s">
        <v>94</v>
      </c>
      <c r="AN587" s="35" t="s">
        <v>94</v>
      </c>
      <c r="AO587" s="35" t="s">
        <v>94</v>
      </c>
      <c r="AP587" s="35" t="s">
        <v>94</v>
      </c>
      <c r="AQ587" s="35" t="s">
        <v>94</v>
      </c>
      <c r="AR587" s="35" t="s">
        <v>94</v>
      </c>
      <c r="AS587" s="35" t="s">
        <v>94</v>
      </c>
      <c r="AT587" s="89" t="s">
        <v>2288</v>
      </c>
      <c r="AU587" s="35" t="s">
        <v>2284</v>
      </c>
      <c r="AV587" s="35" t="s">
        <v>1191</v>
      </c>
      <c r="AW587" s="35" t="s">
        <v>2285</v>
      </c>
      <c r="AX587" s="91"/>
    </row>
    <row r="588">
      <c r="A588" s="35">
        <v>586.0</v>
      </c>
      <c r="B588" s="66" t="s">
        <v>2289</v>
      </c>
      <c r="C588" s="81" t="str">
        <f t="shared" si="13"/>
        <v>View</v>
      </c>
      <c r="D588" s="35" t="s">
        <v>2290</v>
      </c>
      <c r="E588" s="70">
        <v>0.6398</v>
      </c>
      <c r="F588" s="84" t="str">
        <f t="shared" si="14"/>
        <v>Global Aggressive Allocation</v>
      </c>
      <c r="G588" s="72">
        <v>0.0094</v>
      </c>
      <c r="H588" s="73">
        <v>0.0816</v>
      </c>
      <c r="I588" s="73">
        <v>0.0476</v>
      </c>
      <c r="J588" s="73">
        <v>0.1238</v>
      </c>
      <c r="K588" s="73">
        <v>0.4694</v>
      </c>
      <c r="L588" s="73">
        <v>0.2837</v>
      </c>
      <c r="M588" s="73">
        <v>0.7056</v>
      </c>
      <c r="N588" s="74">
        <v>0.5787</v>
      </c>
      <c r="O588" s="73">
        <v>0.2837</v>
      </c>
      <c r="P588" s="74">
        <v>2.56</v>
      </c>
      <c r="Q588" s="75">
        <v>-12.83162</v>
      </c>
      <c r="R588" s="77">
        <v>14.0</v>
      </c>
      <c r="S588" s="75">
        <v>255.802809</v>
      </c>
      <c r="T588" s="72">
        <v>0.0</v>
      </c>
      <c r="U588" s="72">
        <v>0.0131</v>
      </c>
      <c r="V588" s="35" t="s">
        <v>107</v>
      </c>
      <c r="W588" s="35">
        <v>49.0</v>
      </c>
      <c r="X588" s="35">
        <v>14.0</v>
      </c>
      <c r="Y588" s="72">
        <v>0.0097</v>
      </c>
      <c r="Z588" s="35">
        <v>0.95</v>
      </c>
      <c r="AA588" s="35" t="s">
        <v>1191</v>
      </c>
      <c r="AB588" s="35" t="s">
        <v>219</v>
      </c>
      <c r="AC588" s="35">
        <v>22.55</v>
      </c>
      <c r="AD588" s="78">
        <v>40886.0</v>
      </c>
      <c r="AE588" s="35">
        <v>13.57</v>
      </c>
      <c r="AF588" s="35">
        <v>4.75</v>
      </c>
      <c r="AG588" s="78">
        <v>45639.0</v>
      </c>
      <c r="AH588" s="35">
        <v>0.5275</v>
      </c>
      <c r="AI588" s="35" t="s">
        <v>140</v>
      </c>
      <c r="AJ588" s="35"/>
      <c r="AK588" s="35" t="s">
        <v>1196</v>
      </c>
      <c r="AL588" s="35">
        <v>8130.0</v>
      </c>
      <c r="AM588" s="35" t="s">
        <v>94</v>
      </c>
      <c r="AN588" s="35" t="s">
        <v>94</v>
      </c>
      <c r="AO588" s="35" t="s">
        <v>94</v>
      </c>
      <c r="AP588" s="35" t="s">
        <v>94</v>
      </c>
      <c r="AQ588" s="35" t="s">
        <v>94</v>
      </c>
      <c r="AR588" s="35" t="s">
        <v>94</v>
      </c>
      <c r="AS588" s="35" t="s">
        <v>94</v>
      </c>
      <c r="AT588" s="89" t="s">
        <v>2291</v>
      </c>
      <c r="AU588" s="35" t="s">
        <v>2284</v>
      </c>
      <c r="AV588" s="35" t="s">
        <v>1191</v>
      </c>
      <c r="AW588" s="35" t="s">
        <v>2285</v>
      </c>
      <c r="AX588" s="91"/>
    </row>
    <row r="589">
      <c r="A589" s="35">
        <v>587.0</v>
      </c>
      <c r="B589" s="66" t="s">
        <v>2292</v>
      </c>
      <c r="C589" s="81" t="str">
        <f t="shared" si="13"/>
        <v>View</v>
      </c>
      <c r="D589" s="35" t="s">
        <v>2293</v>
      </c>
      <c r="E589" s="70">
        <v>0.616</v>
      </c>
      <c r="F589" s="84" t="str">
        <f t="shared" si="14"/>
        <v>Global Aggressive Allocation</v>
      </c>
      <c r="G589" s="72">
        <v>0.0015</v>
      </c>
      <c r="H589" s="73">
        <v>0.0912</v>
      </c>
      <c r="I589" s="73">
        <v>0.0655</v>
      </c>
      <c r="J589" s="73">
        <v>0.1342</v>
      </c>
      <c r="K589" s="73">
        <v>0.4033</v>
      </c>
      <c r="L589" s="73">
        <v>0.2362</v>
      </c>
      <c r="M589" s="73">
        <v>0.6173</v>
      </c>
      <c r="N589" s="74">
        <v>0.6048</v>
      </c>
      <c r="O589" s="73">
        <v>0.2362</v>
      </c>
      <c r="P589" s="74">
        <v>2.67</v>
      </c>
      <c r="Q589" s="75">
        <v>83.191631</v>
      </c>
      <c r="R589" s="77">
        <v>12.0</v>
      </c>
      <c r="S589" s="75">
        <v>2410.726689</v>
      </c>
      <c r="T589" s="72">
        <v>0.0224</v>
      </c>
      <c r="U589" s="72">
        <v>0.0223</v>
      </c>
      <c r="V589" s="35" t="s">
        <v>107</v>
      </c>
      <c r="W589" s="35">
        <v>26.0</v>
      </c>
      <c r="X589" s="35">
        <v>34.0</v>
      </c>
      <c r="Y589" s="72">
        <v>0.0079</v>
      </c>
      <c r="Z589" s="35">
        <v>0.78</v>
      </c>
      <c r="AA589" s="35" t="s">
        <v>1191</v>
      </c>
      <c r="AB589" s="35" t="s">
        <v>522</v>
      </c>
      <c r="AC589" s="35">
        <v>21.31</v>
      </c>
      <c r="AD589" s="78">
        <v>39756.0</v>
      </c>
      <c r="AE589" s="35">
        <v>12.59</v>
      </c>
      <c r="AF589" s="35">
        <v>0.25</v>
      </c>
      <c r="AG589" s="78">
        <v>45840.0</v>
      </c>
      <c r="AH589" s="35">
        <v>0.6206</v>
      </c>
      <c r="AI589" s="35" t="s">
        <v>91</v>
      </c>
      <c r="AJ589" s="35" t="s">
        <v>92</v>
      </c>
      <c r="AK589" s="35" t="s">
        <v>1196</v>
      </c>
      <c r="AL589" s="35">
        <v>8130.0</v>
      </c>
      <c r="AM589" s="35" t="s">
        <v>94</v>
      </c>
      <c r="AN589" s="35" t="s">
        <v>94</v>
      </c>
      <c r="AO589" s="35">
        <v>1.06382</v>
      </c>
      <c r="AP589" s="35" t="s">
        <v>94</v>
      </c>
      <c r="AQ589" s="35">
        <v>0.0084</v>
      </c>
      <c r="AR589" s="35">
        <v>0.0387</v>
      </c>
      <c r="AS589" s="35" t="s">
        <v>94</v>
      </c>
      <c r="AT589" s="89" t="s">
        <v>2294</v>
      </c>
      <c r="AU589" s="35" t="s">
        <v>2284</v>
      </c>
      <c r="AV589" s="35" t="s">
        <v>1191</v>
      </c>
      <c r="AW589" s="35" t="s">
        <v>2285</v>
      </c>
      <c r="AX589" s="91"/>
    </row>
    <row r="590">
      <c r="A590" s="35">
        <v>588.0</v>
      </c>
      <c r="B590" s="66" t="s">
        <v>2295</v>
      </c>
      <c r="C590" s="81" t="str">
        <f t="shared" si="13"/>
        <v>View</v>
      </c>
      <c r="D590" s="35" t="s">
        <v>2296</v>
      </c>
      <c r="E590" s="70">
        <v>0.3009</v>
      </c>
      <c r="F590" s="84" t="str">
        <f t="shared" si="14"/>
        <v>Global Conservative Allocation</v>
      </c>
      <c r="G590" s="72">
        <v>0.0024</v>
      </c>
      <c r="H590" s="73">
        <v>0.0466</v>
      </c>
      <c r="I590" s="73">
        <v>0.0345</v>
      </c>
      <c r="J590" s="73">
        <v>0.07</v>
      </c>
      <c r="K590" s="73">
        <v>0.1935</v>
      </c>
      <c r="L590" s="73">
        <v>0.1147</v>
      </c>
      <c r="M590" s="73">
        <v>0.2551</v>
      </c>
      <c r="N590" s="74">
        <v>0.3832</v>
      </c>
      <c r="O590" s="73">
        <v>0.1147</v>
      </c>
      <c r="P590" s="74">
        <v>2.25</v>
      </c>
      <c r="Q590" s="75">
        <v>-38.02649</v>
      </c>
      <c r="R590" s="77">
        <v>11.0</v>
      </c>
      <c r="S590" s="75">
        <v>649.350617</v>
      </c>
      <c r="T590" s="72">
        <v>0.0</v>
      </c>
      <c r="U590" s="72">
        <v>0.0357</v>
      </c>
      <c r="V590" s="35" t="s">
        <v>107</v>
      </c>
      <c r="W590" s="35">
        <v>29.0</v>
      </c>
      <c r="X590" s="35">
        <v>14.0</v>
      </c>
      <c r="Y590" s="72">
        <v>0.0027</v>
      </c>
      <c r="Z590" s="35">
        <v>0.3</v>
      </c>
      <c r="AA590" s="35" t="s">
        <v>1191</v>
      </c>
      <c r="AB590" s="35"/>
      <c r="AC590" s="35">
        <v>19.07</v>
      </c>
      <c r="AD590" s="78">
        <v>37979.0</v>
      </c>
      <c r="AE590" s="35">
        <v>21.53</v>
      </c>
      <c r="AF590" s="35">
        <v>4.34</v>
      </c>
      <c r="AG590" s="78">
        <v>45835.0</v>
      </c>
      <c r="AH590" s="35">
        <v>0.1404</v>
      </c>
      <c r="AI590" s="35" t="s">
        <v>91</v>
      </c>
      <c r="AJ590" s="35"/>
      <c r="AK590" s="35" t="s">
        <v>1196</v>
      </c>
      <c r="AL590" s="35">
        <v>8140.0</v>
      </c>
      <c r="AM590" s="35" t="s">
        <v>94</v>
      </c>
      <c r="AN590" s="35" t="s">
        <v>94</v>
      </c>
      <c r="AO590" s="35">
        <v>2.78739</v>
      </c>
      <c r="AP590" s="35">
        <v>6.0</v>
      </c>
      <c r="AQ590" s="35">
        <v>0.0409505</v>
      </c>
      <c r="AR590" s="35">
        <v>0.0299</v>
      </c>
      <c r="AS590" s="35" t="s">
        <v>94</v>
      </c>
      <c r="AT590" s="89" t="s">
        <v>2297</v>
      </c>
      <c r="AU590" s="35" t="s">
        <v>2298</v>
      </c>
      <c r="AV590" s="35" t="s">
        <v>1191</v>
      </c>
      <c r="AW590" s="35" t="s">
        <v>2299</v>
      </c>
      <c r="AX590" s="91"/>
    </row>
    <row r="591">
      <c r="A591" s="35">
        <v>589.0</v>
      </c>
      <c r="B591" s="66" t="s">
        <v>2300</v>
      </c>
      <c r="C591" s="81" t="str">
        <f t="shared" si="13"/>
        <v>View</v>
      </c>
      <c r="D591" s="35" t="s">
        <v>2301</v>
      </c>
      <c r="E591" s="70">
        <v>0.2403</v>
      </c>
      <c r="F591" s="84" t="str">
        <f t="shared" si="14"/>
        <v>Global Conservative Allocation</v>
      </c>
      <c r="G591" s="72">
        <v>0.0094</v>
      </c>
      <c r="H591" s="73">
        <v>0.05</v>
      </c>
      <c r="I591" s="73">
        <v>0.0359</v>
      </c>
      <c r="J591" s="73">
        <v>0.0696</v>
      </c>
      <c r="K591" s="73">
        <v>0.1902</v>
      </c>
      <c r="L591" s="73">
        <v>0.1404</v>
      </c>
      <c r="M591" s="73">
        <v>0.1986</v>
      </c>
      <c r="N591" s="74">
        <v>0.1508</v>
      </c>
      <c r="O591" s="73">
        <v>0.1404</v>
      </c>
      <c r="P591" s="74">
        <v>1.41</v>
      </c>
      <c r="Q591" s="75">
        <v>-13.867736</v>
      </c>
      <c r="R591" s="77">
        <v>42.0</v>
      </c>
      <c r="S591" s="75">
        <v>409.27513</v>
      </c>
      <c r="T591" s="72">
        <v>0.0</v>
      </c>
      <c r="U591" s="72">
        <v>0.0391</v>
      </c>
      <c r="V591" s="35" t="s">
        <v>107</v>
      </c>
      <c r="W591" s="35">
        <v>32.0</v>
      </c>
      <c r="X591" s="35">
        <v>21.0</v>
      </c>
      <c r="Y591" s="72">
        <v>0.003</v>
      </c>
      <c r="Z591" s="35">
        <v>0.32</v>
      </c>
      <c r="AA591" s="35" t="s">
        <v>1191</v>
      </c>
      <c r="AB591" s="35" t="s">
        <v>1218</v>
      </c>
      <c r="AC591" s="35">
        <v>22.22</v>
      </c>
      <c r="AD591" s="78">
        <v>37130.0</v>
      </c>
      <c r="AE591" s="35">
        <v>6.18</v>
      </c>
      <c r="AF591" s="35">
        <v>0.0</v>
      </c>
      <c r="AG591" s="78">
        <v>45646.0</v>
      </c>
      <c r="AH591" s="35">
        <v>0.4509</v>
      </c>
      <c r="AI591" s="35" t="s">
        <v>140</v>
      </c>
      <c r="AJ591" s="35"/>
      <c r="AK591" s="35" t="s">
        <v>1196</v>
      </c>
      <c r="AL591" s="35">
        <v>8140.0</v>
      </c>
      <c r="AM591" s="35" t="s">
        <v>94</v>
      </c>
      <c r="AN591" s="35" t="s">
        <v>94</v>
      </c>
      <c r="AO591" s="35" t="s">
        <v>94</v>
      </c>
      <c r="AP591" s="35" t="s">
        <v>94</v>
      </c>
      <c r="AQ591" s="35" t="s">
        <v>94</v>
      </c>
      <c r="AR591" s="35">
        <v>0.0423</v>
      </c>
      <c r="AS591" s="35" t="s">
        <v>94</v>
      </c>
      <c r="AT591" s="89" t="s">
        <v>2302</v>
      </c>
      <c r="AU591" s="35" t="s">
        <v>2298</v>
      </c>
      <c r="AV591" s="35" t="s">
        <v>1191</v>
      </c>
      <c r="AW591" s="35" t="s">
        <v>2299</v>
      </c>
      <c r="AX591" s="91"/>
    </row>
    <row r="592">
      <c r="A592" s="35">
        <v>590.0</v>
      </c>
      <c r="B592" s="66" t="s">
        <v>2303</v>
      </c>
      <c r="C592" s="81" t="str">
        <f t="shared" si="13"/>
        <v>View</v>
      </c>
      <c r="D592" s="35" t="s">
        <v>2304</v>
      </c>
      <c r="E592" s="70">
        <v>0.2195</v>
      </c>
      <c r="F592" s="84" t="str">
        <f t="shared" si="14"/>
        <v>Global Conservative Allocation</v>
      </c>
      <c r="G592" s="72">
        <v>0.0104</v>
      </c>
      <c r="H592" s="73">
        <v>0.0662</v>
      </c>
      <c r="I592" s="73">
        <v>0.0454</v>
      </c>
      <c r="J592" s="73">
        <v>0.0841</v>
      </c>
      <c r="K592" s="73">
        <v>0.2087</v>
      </c>
      <c r="L592" s="73">
        <v>0.2078</v>
      </c>
      <c r="M592" s="73">
        <v>0.2189</v>
      </c>
      <c r="N592" s="74">
        <v>0.1432</v>
      </c>
      <c r="O592" s="73">
        <v>0.2078</v>
      </c>
      <c r="P592" s="74">
        <v>1.05</v>
      </c>
      <c r="Q592" s="75">
        <v>-29.106755</v>
      </c>
      <c r="R592" s="77">
        <v>46.0</v>
      </c>
      <c r="S592" s="75">
        <v>694.894047</v>
      </c>
      <c r="T592" s="72">
        <v>0.0304</v>
      </c>
      <c r="U592" s="72">
        <v>0.0255</v>
      </c>
      <c r="V592" s="35" t="s">
        <v>107</v>
      </c>
      <c r="W592" s="35">
        <v>6.0</v>
      </c>
      <c r="X592" s="35">
        <v>1.0</v>
      </c>
      <c r="Y592" s="72">
        <v>0.0046</v>
      </c>
      <c r="Z592" s="35">
        <v>0.49</v>
      </c>
      <c r="AA592" s="35" t="s">
        <v>1191</v>
      </c>
      <c r="AB592" s="35" t="s">
        <v>1218</v>
      </c>
      <c r="AC592" s="35">
        <v>22.66</v>
      </c>
      <c r="AD592" s="78">
        <v>37316.0</v>
      </c>
      <c r="AE592" s="35">
        <v>3.42</v>
      </c>
      <c r="AF592" s="35">
        <v>1.33</v>
      </c>
      <c r="AG592" s="78">
        <v>45834.0</v>
      </c>
      <c r="AH592" s="35">
        <v>0.0478</v>
      </c>
      <c r="AI592" s="35" t="s">
        <v>91</v>
      </c>
      <c r="AJ592" s="35"/>
      <c r="AK592" s="35" t="s">
        <v>1196</v>
      </c>
      <c r="AL592" s="35">
        <v>8140.0</v>
      </c>
      <c r="AM592" s="35" t="s">
        <v>94</v>
      </c>
      <c r="AN592" s="35" t="s">
        <v>94</v>
      </c>
      <c r="AO592" s="35" t="s">
        <v>94</v>
      </c>
      <c r="AP592" s="35">
        <v>16.0</v>
      </c>
      <c r="AQ592" s="35" t="s">
        <v>94</v>
      </c>
      <c r="AR592" s="35">
        <v>0.0465</v>
      </c>
      <c r="AS592" s="35" t="s">
        <v>94</v>
      </c>
      <c r="AT592" s="89" t="s">
        <v>2305</v>
      </c>
      <c r="AU592" s="35" t="s">
        <v>2298</v>
      </c>
      <c r="AV592" s="35" t="s">
        <v>1191</v>
      </c>
      <c r="AW592" s="35" t="s">
        <v>2299</v>
      </c>
      <c r="AX592" s="91"/>
    </row>
    <row r="593">
      <c r="A593" s="35">
        <v>591.0</v>
      </c>
      <c r="B593" s="66" t="s">
        <v>2306</v>
      </c>
      <c r="C593" s="81" t="str">
        <f t="shared" si="13"/>
        <v>View</v>
      </c>
      <c r="D593" s="35" t="s">
        <v>2307</v>
      </c>
      <c r="E593" s="70">
        <v>0.1746</v>
      </c>
      <c r="F593" s="84" t="str">
        <f t="shared" si="14"/>
        <v>Global Conservative Allocation</v>
      </c>
      <c r="G593" s="72">
        <v>0.0015</v>
      </c>
      <c r="H593" s="73">
        <v>0.0612</v>
      </c>
      <c r="I593" s="73">
        <v>0.048</v>
      </c>
      <c r="J593" s="73">
        <v>0.0759</v>
      </c>
      <c r="K593" s="73">
        <v>0.191</v>
      </c>
      <c r="L593" s="73">
        <v>0.1894</v>
      </c>
      <c r="M593" s="73">
        <v>0.1891</v>
      </c>
      <c r="N593" s="74">
        <v>0.0867</v>
      </c>
      <c r="O593" s="73">
        <v>0.1894</v>
      </c>
      <c r="P593" s="74">
        <v>1.0</v>
      </c>
      <c r="Q593" s="75">
        <v>-16.474724</v>
      </c>
      <c r="R593" s="77">
        <v>9.0</v>
      </c>
      <c r="S593" s="75">
        <v>629.764043</v>
      </c>
      <c r="T593" s="72">
        <v>0.0334</v>
      </c>
      <c r="U593" s="72">
        <v>0.0331</v>
      </c>
      <c r="V593" s="35" t="s">
        <v>107</v>
      </c>
      <c r="W593" s="35">
        <v>11.0</v>
      </c>
      <c r="X593" s="35">
        <v>19.0</v>
      </c>
      <c r="Y593" s="72">
        <v>0.0045</v>
      </c>
      <c r="Z593" s="35">
        <v>0.44</v>
      </c>
      <c r="AA593" s="35" t="s">
        <v>1191</v>
      </c>
      <c r="AB593" s="35" t="s">
        <v>1237</v>
      </c>
      <c r="AC593" s="35">
        <v>21.3</v>
      </c>
      <c r="AD593" s="78">
        <v>39756.0</v>
      </c>
      <c r="AE593" s="35">
        <v>12.59</v>
      </c>
      <c r="AF593" s="35">
        <v>0.25</v>
      </c>
      <c r="AG593" s="78">
        <v>45840.0</v>
      </c>
      <c r="AH593" s="35">
        <v>0.1753</v>
      </c>
      <c r="AI593" s="35" t="s">
        <v>176</v>
      </c>
      <c r="AJ593" s="35" t="s">
        <v>92</v>
      </c>
      <c r="AK593" s="35" t="s">
        <v>1196</v>
      </c>
      <c r="AL593" s="35">
        <v>8140.0</v>
      </c>
      <c r="AM593" s="35" t="s">
        <v>94</v>
      </c>
      <c r="AN593" s="35" t="s">
        <v>94</v>
      </c>
      <c r="AO593" s="35">
        <v>3.93083</v>
      </c>
      <c r="AP593" s="35" t="s">
        <v>94</v>
      </c>
      <c r="AQ593" s="35">
        <v>0.0305</v>
      </c>
      <c r="AR593" s="35">
        <v>0.0387</v>
      </c>
      <c r="AS593" s="35" t="s">
        <v>94</v>
      </c>
      <c r="AT593" s="89" t="s">
        <v>2308</v>
      </c>
      <c r="AU593" s="35" t="s">
        <v>2298</v>
      </c>
      <c r="AV593" s="35" t="s">
        <v>1191</v>
      </c>
      <c r="AW593" s="35" t="s">
        <v>2299</v>
      </c>
      <c r="AX593" s="91"/>
    </row>
    <row r="594">
      <c r="A594" s="35">
        <v>592.0</v>
      </c>
      <c r="B594" s="66" t="s">
        <v>2309</v>
      </c>
      <c r="C594" s="81" t="str">
        <f t="shared" si="13"/>
        <v>View</v>
      </c>
      <c r="D594" s="35" t="s">
        <v>2310</v>
      </c>
      <c r="E594" s="70">
        <v>0.8613</v>
      </c>
      <c r="F594" s="84" t="str">
        <f t="shared" si="14"/>
        <v>Global Moderate Allocation</v>
      </c>
      <c r="G594" s="72">
        <v>0.0106</v>
      </c>
      <c r="H594" s="73">
        <v>0.0804</v>
      </c>
      <c r="I594" s="73">
        <v>0.0498</v>
      </c>
      <c r="J594" s="73">
        <v>0.1244</v>
      </c>
      <c r="K594" s="73">
        <v>0.4642</v>
      </c>
      <c r="L594" s="73">
        <v>0.1841</v>
      </c>
      <c r="M594" s="73">
        <v>0.8488</v>
      </c>
      <c r="N594" s="74">
        <v>0.9143</v>
      </c>
      <c r="O594" s="73">
        <v>0.1841</v>
      </c>
      <c r="P594" s="74">
        <v>4.72</v>
      </c>
      <c r="Q594" s="75">
        <v>-163.092011</v>
      </c>
      <c r="R594" s="77">
        <v>147.0</v>
      </c>
      <c r="S594" s="75">
        <v>11146.90087</v>
      </c>
      <c r="T594" s="72">
        <v>0.0291</v>
      </c>
      <c r="U594" s="72">
        <v>0.021</v>
      </c>
      <c r="V594" s="35" t="s">
        <v>107</v>
      </c>
      <c r="W594" s="35">
        <v>12.0</v>
      </c>
      <c r="X594" s="35">
        <v>2.0</v>
      </c>
      <c r="Y594" s="72">
        <v>0.007</v>
      </c>
      <c r="Z594" s="35">
        <v>0.67</v>
      </c>
      <c r="AA594" s="35" t="s">
        <v>1191</v>
      </c>
      <c r="AB594" s="35" t="s">
        <v>522</v>
      </c>
      <c r="AC594" s="35">
        <v>20.19</v>
      </c>
      <c r="AD594" s="78">
        <v>34122.0</v>
      </c>
      <c r="AE594" s="35">
        <v>32.1</v>
      </c>
      <c r="AF594" s="35">
        <v>12.09</v>
      </c>
      <c r="AG594" s="78">
        <v>45834.0</v>
      </c>
      <c r="AH594" s="35">
        <v>0.5198</v>
      </c>
      <c r="AI594" s="35" t="s">
        <v>121</v>
      </c>
      <c r="AJ594" s="35"/>
      <c r="AK594" s="35" t="s">
        <v>1196</v>
      </c>
      <c r="AL594" s="35">
        <v>8150.0</v>
      </c>
      <c r="AM594" s="35" t="s">
        <v>94</v>
      </c>
      <c r="AN594" s="35" t="s">
        <v>94</v>
      </c>
      <c r="AO594" s="35" t="s">
        <v>94</v>
      </c>
      <c r="AP594" s="35" t="s">
        <v>94</v>
      </c>
      <c r="AQ594" s="35" t="s">
        <v>94</v>
      </c>
      <c r="AR594" s="35">
        <v>0.0148</v>
      </c>
      <c r="AS594" s="35" t="s">
        <v>94</v>
      </c>
      <c r="AT594" s="89" t="s">
        <v>2311</v>
      </c>
      <c r="AU594" s="35" t="s">
        <v>2312</v>
      </c>
      <c r="AV594" s="35" t="s">
        <v>1191</v>
      </c>
      <c r="AW594" s="35" t="s">
        <v>2313</v>
      </c>
      <c r="AX594" s="91"/>
    </row>
    <row r="595">
      <c r="A595" s="35">
        <v>593.0</v>
      </c>
      <c r="B595" s="66" t="s">
        <v>2314</v>
      </c>
      <c r="C595" s="81" t="str">
        <f t="shared" si="13"/>
        <v>View</v>
      </c>
      <c r="D595" s="35" t="s">
        <v>2315</v>
      </c>
      <c r="E595" s="70">
        <v>0.8541</v>
      </c>
      <c r="F595" s="84" t="str">
        <f t="shared" si="14"/>
        <v>Global Moderate Allocation</v>
      </c>
      <c r="G595" s="72">
        <v>0.0066</v>
      </c>
      <c r="H595" s="73">
        <v>0.1449</v>
      </c>
      <c r="I595" s="73">
        <v>0.1123</v>
      </c>
      <c r="J595" s="73">
        <v>0.1462</v>
      </c>
      <c r="K595" s="73">
        <v>0.3964</v>
      </c>
      <c r="L595" s="73">
        <v>0.1262</v>
      </c>
      <c r="M595" s="73">
        <v>0.684</v>
      </c>
      <c r="N595" s="74">
        <v>0.9178</v>
      </c>
      <c r="O595" s="73">
        <v>0.1262</v>
      </c>
      <c r="P595" s="74">
        <v>5.45</v>
      </c>
      <c r="Q595" s="75">
        <v>777.274649</v>
      </c>
      <c r="R595" s="77">
        <v>546.0</v>
      </c>
      <c r="S595" s="75">
        <v>5627.96503</v>
      </c>
      <c r="T595" s="72">
        <v>0.0639</v>
      </c>
      <c r="U595" s="72">
        <v>0.0643</v>
      </c>
      <c r="V595" s="35" t="s">
        <v>107</v>
      </c>
      <c r="W595" s="35">
        <v>1.0</v>
      </c>
      <c r="X595" s="35">
        <v>3.0</v>
      </c>
      <c r="Y595" s="72">
        <v>0.0042</v>
      </c>
      <c r="Z595" s="35">
        <v>0.4</v>
      </c>
      <c r="AA595" s="35" t="s">
        <v>1191</v>
      </c>
      <c r="AB595" s="35" t="s">
        <v>1218</v>
      </c>
      <c r="AC595" s="35">
        <v>12.51</v>
      </c>
      <c r="AD595" s="78">
        <v>40899.0</v>
      </c>
      <c r="AE595" s="35">
        <v>13.53</v>
      </c>
      <c r="AF595" s="35">
        <v>3.04</v>
      </c>
      <c r="AG595" s="78">
        <v>45869.0</v>
      </c>
      <c r="AH595" s="35">
        <v>0.0617</v>
      </c>
      <c r="AI595" s="35" t="s">
        <v>1228</v>
      </c>
      <c r="AJ595" s="35"/>
      <c r="AK595" s="35" t="s">
        <v>1196</v>
      </c>
      <c r="AL595" s="35">
        <v>8150.0</v>
      </c>
      <c r="AM595" s="35" t="s">
        <v>94</v>
      </c>
      <c r="AN595" s="35" t="s">
        <v>94</v>
      </c>
      <c r="AO595" s="35">
        <v>3.21</v>
      </c>
      <c r="AP595" s="35">
        <v>13.0</v>
      </c>
      <c r="AQ595" s="35">
        <v>0.0687</v>
      </c>
      <c r="AR595" s="35">
        <v>0.0598</v>
      </c>
      <c r="AS595" s="35" t="s">
        <v>94</v>
      </c>
      <c r="AT595" s="89" t="s">
        <v>2316</v>
      </c>
      <c r="AU595" s="35" t="s">
        <v>2312</v>
      </c>
      <c r="AV595" s="35" t="s">
        <v>1191</v>
      </c>
      <c r="AW595" s="35" t="s">
        <v>2313</v>
      </c>
      <c r="AX595" s="91"/>
    </row>
    <row r="596">
      <c r="A596" s="35">
        <v>594.0</v>
      </c>
      <c r="B596" s="66" t="s">
        <v>2317</v>
      </c>
      <c r="C596" s="81" t="str">
        <f t="shared" si="13"/>
        <v>View</v>
      </c>
      <c r="D596" s="35" t="s">
        <v>2318</v>
      </c>
      <c r="E596" s="70">
        <v>0.7524</v>
      </c>
      <c r="F596" s="84" t="str">
        <f t="shared" si="14"/>
        <v>Global Moderate Allocation</v>
      </c>
      <c r="G596" s="72">
        <v>0.0111</v>
      </c>
      <c r="H596" s="73">
        <v>0.0944</v>
      </c>
      <c r="I596" s="73">
        <v>0.0576</v>
      </c>
      <c r="J596" s="73">
        <v>0.1226</v>
      </c>
      <c r="K596" s="73">
        <v>0.4365</v>
      </c>
      <c r="L596" s="73">
        <v>0.2201</v>
      </c>
      <c r="M596" s="73">
        <v>0.6185</v>
      </c>
      <c r="N596" s="74">
        <v>0.6568</v>
      </c>
      <c r="O596" s="73">
        <v>0.2201</v>
      </c>
      <c r="P596" s="74">
        <v>2.86</v>
      </c>
      <c r="Q596" s="75">
        <v>-100.183664</v>
      </c>
      <c r="R596" s="77">
        <v>490.0</v>
      </c>
      <c r="S596" s="75">
        <v>1790.228756</v>
      </c>
      <c r="T596" s="72">
        <v>0.0153</v>
      </c>
      <c r="U596" s="72">
        <v>0.0128</v>
      </c>
      <c r="V596" s="35" t="s">
        <v>107</v>
      </c>
      <c r="W596" s="35">
        <v>12.0</v>
      </c>
      <c r="X596" s="35">
        <v>3.0</v>
      </c>
      <c r="Y596" s="72">
        <v>0.007</v>
      </c>
      <c r="Z596" s="35">
        <v>0.78</v>
      </c>
      <c r="AA596" s="35" t="s">
        <v>207</v>
      </c>
      <c r="AB596" s="35" t="s">
        <v>2319</v>
      </c>
      <c r="AC596" s="35">
        <v>23.48</v>
      </c>
      <c r="AD596" s="78">
        <v>36717.0</v>
      </c>
      <c r="AE596" s="35">
        <v>3.63</v>
      </c>
      <c r="AF596" s="35">
        <v>3.63</v>
      </c>
      <c r="AG596" s="78">
        <v>45828.0</v>
      </c>
      <c r="AH596" s="35">
        <v>0.102</v>
      </c>
      <c r="AI596" s="35" t="s">
        <v>91</v>
      </c>
      <c r="AJ596" s="35"/>
      <c r="AK596" s="35" t="s">
        <v>1196</v>
      </c>
      <c r="AL596" s="35">
        <v>8150.0</v>
      </c>
      <c r="AM596" s="35" t="s">
        <v>94</v>
      </c>
      <c r="AN596" s="35" t="s">
        <v>94</v>
      </c>
      <c r="AO596" s="35" t="s">
        <v>94</v>
      </c>
      <c r="AP596" s="35" t="s">
        <v>94</v>
      </c>
      <c r="AQ596" s="35" t="s">
        <v>94</v>
      </c>
      <c r="AR596" s="35">
        <v>0.0527</v>
      </c>
      <c r="AS596" s="35" t="s">
        <v>94</v>
      </c>
      <c r="AT596" s="89" t="s">
        <v>2320</v>
      </c>
      <c r="AU596" s="35" t="s">
        <v>2312</v>
      </c>
      <c r="AV596" s="35" t="s">
        <v>1191</v>
      </c>
      <c r="AW596" s="35" t="s">
        <v>2313</v>
      </c>
      <c r="AX596" s="91"/>
    </row>
    <row r="597">
      <c r="A597" s="35">
        <v>595.0</v>
      </c>
      <c r="B597" s="66" t="s">
        <v>2321</v>
      </c>
      <c r="C597" s="81" t="str">
        <f t="shared" si="13"/>
        <v>View</v>
      </c>
      <c r="D597" s="35" t="s">
        <v>2322</v>
      </c>
      <c r="E597" s="70">
        <v>0.4873</v>
      </c>
      <c r="F597" s="84" t="str">
        <f t="shared" si="14"/>
        <v>Global Moderate Allocation</v>
      </c>
      <c r="G597" s="72">
        <v>0.0015</v>
      </c>
      <c r="H597" s="73">
        <v>0.0799</v>
      </c>
      <c r="I597" s="73">
        <v>0.0582</v>
      </c>
      <c r="J597" s="73">
        <v>0.1121</v>
      </c>
      <c r="K597" s="73">
        <v>0.3161</v>
      </c>
      <c r="L597" s="73">
        <v>0.2173</v>
      </c>
      <c r="M597" s="73">
        <v>0.4335</v>
      </c>
      <c r="N597" s="74">
        <v>0.4624</v>
      </c>
      <c r="O597" s="73">
        <v>0.2173</v>
      </c>
      <c r="P597" s="74">
        <v>2.03</v>
      </c>
      <c r="Q597" s="75">
        <v>163.855007</v>
      </c>
      <c r="R597" s="77">
        <v>9.0</v>
      </c>
      <c r="S597" s="75">
        <v>2561.628464</v>
      </c>
      <c r="T597" s="72">
        <v>0.0267</v>
      </c>
      <c r="U597" s="72">
        <v>0.0261</v>
      </c>
      <c r="V597" s="35" t="s">
        <v>107</v>
      </c>
      <c r="W597" s="35">
        <v>22.0</v>
      </c>
      <c r="X597" s="35">
        <v>23.0</v>
      </c>
      <c r="Y597" s="72">
        <v>0.0066</v>
      </c>
      <c r="Z597" s="35">
        <v>0.64</v>
      </c>
      <c r="AA597" s="35" t="s">
        <v>1191</v>
      </c>
      <c r="AB597" s="35" t="s">
        <v>522</v>
      </c>
      <c r="AC597" s="35">
        <v>21.3</v>
      </c>
      <c r="AD597" s="78">
        <v>39756.0</v>
      </c>
      <c r="AE597" s="35">
        <v>12.59</v>
      </c>
      <c r="AF597" s="35">
        <v>0.25</v>
      </c>
      <c r="AG597" s="78">
        <v>45840.0</v>
      </c>
      <c r="AH597" s="35">
        <v>0.4695</v>
      </c>
      <c r="AI597" s="35" t="s">
        <v>91</v>
      </c>
      <c r="AJ597" s="35" t="s">
        <v>92</v>
      </c>
      <c r="AK597" s="35" t="s">
        <v>1196</v>
      </c>
      <c r="AL597" s="35">
        <v>8150.0</v>
      </c>
      <c r="AM597" s="35" t="s">
        <v>94</v>
      </c>
      <c r="AN597" s="35" t="s">
        <v>94</v>
      </c>
      <c r="AO597" s="35">
        <v>2.17423</v>
      </c>
      <c r="AP597" s="35" t="s">
        <v>94</v>
      </c>
      <c r="AQ597" s="35">
        <v>0.0169</v>
      </c>
      <c r="AR597" s="35">
        <v>0.0387</v>
      </c>
      <c r="AS597" s="35" t="s">
        <v>94</v>
      </c>
      <c r="AT597" s="89" t="s">
        <v>2323</v>
      </c>
      <c r="AU597" s="35" t="s">
        <v>2312</v>
      </c>
      <c r="AV597" s="35" t="s">
        <v>1191</v>
      </c>
      <c r="AW597" s="35" t="s">
        <v>2313</v>
      </c>
      <c r="AX597" s="91"/>
    </row>
    <row r="598">
      <c r="A598" s="35">
        <v>596.0</v>
      </c>
      <c r="B598" s="66" t="s">
        <v>2324</v>
      </c>
      <c r="C598" s="81" t="str">
        <f t="shared" si="13"/>
        <v>View</v>
      </c>
      <c r="D598" s="35" t="s">
        <v>2325</v>
      </c>
      <c r="E598" s="70">
        <v>0.4556</v>
      </c>
      <c r="F598" s="84" t="str">
        <f t="shared" si="14"/>
        <v>Global Moderate Allocation</v>
      </c>
      <c r="G598" s="72">
        <v>0.0035</v>
      </c>
      <c r="H598" s="73">
        <v>0.0747</v>
      </c>
      <c r="I598" s="73">
        <v>0.0545</v>
      </c>
      <c r="J598" s="73">
        <v>0.1057</v>
      </c>
      <c r="K598" s="73">
        <v>0.3013</v>
      </c>
      <c r="L598" s="73">
        <v>0.2114</v>
      </c>
      <c r="M598" s="73">
        <v>0.4636</v>
      </c>
      <c r="N598" s="74">
        <v>0.5114</v>
      </c>
      <c r="O598" s="73">
        <v>0.2114</v>
      </c>
      <c r="P598" s="74">
        <v>2.21</v>
      </c>
      <c r="Q598" s="75">
        <v>5.862014</v>
      </c>
      <c r="R598" s="77">
        <v>23.0</v>
      </c>
      <c r="S598" s="75">
        <v>257.625685</v>
      </c>
      <c r="T598" s="72">
        <v>0.0293</v>
      </c>
      <c r="U598" s="72">
        <v>0.0279</v>
      </c>
      <c r="V598" s="35" t="s">
        <v>107</v>
      </c>
      <c r="W598" s="35">
        <v>28.0</v>
      </c>
      <c r="X598" s="35">
        <v>32.0</v>
      </c>
      <c r="Y598" s="72">
        <v>0.0064</v>
      </c>
      <c r="Z598" s="35">
        <v>0.62</v>
      </c>
      <c r="AA598" s="35" t="s">
        <v>1191</v>
      </c>
      <c r="AB598" s="35" t="s">
        <v>2326</v>
      </c>
      <c r="AC598" s="35">
        <v>19.62</v>
      </c>
      <c r="AD598" s="78">
        <v>41024.0</v>
      </c>
      <c r="AE598" s="35">
        <v>10.7</v>
      </c>
      <c r="AF598" s="35">
        <v>6.92</v>
      </c>
      <c r="AG598" s="78">
        <v>45833.0</v>
      </c>
      <c r="AH598" s="35">
        <v>0.4272</v>
      </c>
      <c r="AI598" s="35" t="s">
        <v>91</v>
      </c>
      <c r="AJ598" s="35" t="s">
        <v>92</v>
      </c>
      <c r="AK598" s="35" t="s">
        <v>1196</v>
      </c>
      <c r="AL598" s="35">
        <v>8150.0</v>
      </c>
      <c r="AM598" s="35" t="s">
        <v>94</v>
      </c>
      <c r="AN598" s="35" t="s">
        <v>94</v>
      </c>
      <c r="AO598" s="35">
        <v>5.59045</v>
      </c>
      <c r="AP598" s="35">
        <v>12.0</v>
      </c>
      <c r="AQ598" s="35">
        <v>0.043219</v>
      </c>
      <c r="AR598" s="35">
        <v>0.0476</v>
      </c>
      <c r="AS598" s="35" t="s">
        <v>94</v>
      </c>
      <c r="AT598" s="89" t="s">
        <v>2327</v>
      </c>
      <c r="AU598" s="35" t="s">
        <v>2312</v>
      </c>
      <c r="AV598" s="35" t="s">
        <v>1191</v>
      </c>
      <c r="AW598" s="35" t="s">
        <v>2313</v>
      </c>
      <c r="AX598" s="91"/>
    </row>
    <row r="599">
      <c r="A599" s="35">
        <v>597.0</v>
      </c>
      <c r="B599" s="66" t="s">
        <v>2328</v>
      </c>
      <c r="C599" s="81" t="str">
        <f t="shared" si="13"/>
        <v>View</v>
      </c>
      <c r="D599" s="35" t="s">
        <v>2329</v>
      </c>
      <c r="E599" s="70">
        <v>0.3082</v>
      </c>
      <c r="F599" s="84" t="str">
        <f t="shared" si="14"/>
        <v>Global Moderate Allocation</v>
      </c>
      <c r="G599" s="72">
        <v>0.0307</v>
      </c>
      <c r="H599" s="73">
        <v>0.0731</v>
      </c>
      <c r="I599" s="73">
        <v>0.038</v>
      </c>
      <c r="J599" s="73">
        <v>0.1216</v>
      </c>
      <c r="K599" s="73">
        <v>0.27</v>
      </c>
      <c r="L599" s="73">
        <v>0.2421</v>
      </c>
      <c r="M599" s="73">
        <v>0.4517</v>
      </c>
      <c r="N599" s="74">
        <v>0.3849</v>
      </c>
      <c r="O599" s="73">
        <v>0.2421</v>
      </c>
      <c r="P599" s="74">
        <v>1.89</v>
      </c>
      <c r="Q599" s="75">
        <v>-46.191144</v>
      </c>
      <c r="R599" s="77">
        <v>112.0</v>
      </c>
      <c r="S599" s="75">
        <v>818.32642</v>
      </c>
      <c r="T599" s="72">
        <v>0.0964</v>
      </c>
      <c r="U599" s="72">
        <v>0.0826</v>
      </c>
      <c r="V599" s="35" t="s">
        <v>107</v>
      </c>
      <c r="W599" s="35">
        <v>14.0</v>
      </c>
      <c r="X599" s="35">
        <v>55.0</v>
      </c>
      <c r="Y599" s="72">
        <v>0.0073</v>
      </c>
      <c r="Z599" s="35">
        <v>0.77</v>
      </c>
      <c r="AA599" s="35" t="s">
        <v>1191</v>
      </c>
      <c r="AB599" s="35" t="s">
        <v>90</v>
      </c>
      <c r="AC599" s="35">
        <v>25.04</v>
      </c>
      <c r="AD599" s="78">
        <v>40228.0</v>
      </c>
      <c r="AE599" s="35">
        <v>15.37</v>
      </c>
      <c r="AF599" s="35">
        <v>5.53</v>
      </c>
      <c r="AG599" s="78">
        <v>45859.0</v>
      </c>
      <c r="AH599" s="35">
        <v>0.1308</v>
      </c>
      <c r="AI599" s="35" t="s">
        <v>176</v>
      </c>
      <c r="AJ599" s="35" t="s">
        <v>92</v>
      </c>
      <c r="AK599" s="35" t="s">
        <v>1196</v>
      </c>
      <c r="AL599" s="35">
        <v>8150.0</v>
      </c>
      <c r="AM599" s="35" t="s">
        <v>94</v>
      </c>
      <c r="AN599" s="35" t="s">
        <v>94</v>
      </c>
      <c r="AO599" s="35">
        <v>3.57978</v>
      </c>
      <c r="AP599" s="35">
        <v>14.0</v>
      </c>
      <c r="AQ599" s="35">
        <v>0.0302207</v>
      </c>
      <c r="AR599" s="35">
        <v>0.0654</v>
      </c>
      <c r="AS599" s="35" t="s">
        <v>94</v>
      </c>
      <c r="AT599" s="89" t="s">
        <v>2330</v>
      </c>
      <c r="AU599" s="35" t="s">
        <v>2312</v>
      </c>
      <c r="AV599" s="35" t="s">
        <v>1191</v>
      </c>
      <c r="AW599" s="35" t="s">
        <v>2313</v>
      </c>
      <c r="AX599" s="91"/>
    </row>
    <row r="600">
      <c r="A600" s="35">
        <v>598.0</v>
      </c>
      <c r="B600" s="66" t="s">
        <v>2331</v>
      </c>
      <c r="C600" s="81" t="str">
        <f t="shared" si="13"/>
        <v>View</v>
      </c>
      <c r="D600" s="35" t="s">
        <v>2332</v>
      </c>
      <c r="E600" s="70">
        <v>1.1868</v>
      </c>
      <c r="F600" s="84" t="str">
        <f t="shared" si="14"/>
        <v>Global Moderately Aggressive Allocation</v>
      </c>
      <c r="G600" s="72">
        <v>0.0093</v>
      </c>
      <c r="H600" s="73">
        <v>0.2096</v>
      </c>
      <c r="I600" s="73">
        <v>0.1588</v>
      </c>
      <c r="J600" s="73">
        <v>0.2504</v>
      </c>
      <c r="K600" s="73">
        <v>0.6585</v>
      </c>
      <c r="L600" s="73">
        <v>0.2107</v>
      </c>
      <c r="M600" s="73">
        <v>1.0852</v>
      </c>
      <c r="N600" s="74">
        <v>1.0915</v>
      </c>
      <c r="O600" s="73">
        <v>0.2107</v>
      </c>
      <c r="P600" s="74">
        <v>5.19</v>
      </c>
      <c r="Q600" s="75">
        <v>327.549383</v>
      </c>
      <c r="R600" s="77">
        <v>337.0</v>
      </c>
      <c r="S600" s="75">
        <v>16581.45857</v>
      </c>
      <c r="T600" s="72">
        <v>0.03</v>
      </c>
      <c r="U600" s="72">
        <v>0.0548</v>
      </c>
      <c r="V600" s="35" t="s">
        <v>107</v>
      </c>
      <c r="W600" s="35">
        <v>1.0</v>
      </c>
      <c r="X600" s="35">
        <v>1.0</v>
      </c>
      <c r="Y600" s="72">
        <v>0.0066</v>
      </c>
      <c r="Z600" s="35">
        <v>0.76</v>
      </c>
      <c r="AA600" s="35" t="s">
        <v>404</v>
      </c>
      <c r="AB600" s="35" t="s">
        <v>743</v>
      </c>
      <c r="AC600" s="35">
        <v>14.22</v>
      </c>
      <c r="AD600" s="78">
        <v>37928.0</v>
      </c>
      <c r="AE600" s="35">
        <v>22.53</v>
      </c>
      <c r="AF600" s="35">
        <v>1.83</v>
      </c>
      <c r="AG600" s="78">
        <v>45830.0</v>
      </c>
      <c r="AH600" s="35">
        <v>0.2816</v>
      </c>
      <c r="AI600" s="35" t="s">
        <v>1228</v>
      </c>
      <c r="AJ600" s="35"/>
      <c r="AK600" s="35" t="s">
        <v>1196</v>
      </c>
      <c r="AL600" s="35">
        <v>8160.0</v>
      </c>
      <c r="AM600" s="35" t="s">
        <v>94</v>
      </c>
      <c r="AN600" s="35" t="s">
        <v>94</v>
      </c>
      <c r="AO600" s="35">
        <v>4.1216</v>
      </c>
      <c r="AP600" s="35">
        <v>14.0</v>
      </c>
      <c r="AQ600" s="35">
        <v>0.0683</v>
      </c>
      <c r="AR600" s="35">
        <v>0.0632</v>
      </c>
      <c r="AS600" s="35" t="s">
        <v>94</v>
      </c>
      <c r="AT600" s="89" t="s">
        <v>2333</v>
      </c>
      <c r="AU600" s="35" t="s">
        <v>2334</v>
      </c>
      <c r="AV600" s="35" t="s">
        <v>1191</v>
      </c>
      <c r="AW600" s="35" t="s">
        <v>2335</v>
      </c>
      <c r="AX600" s="91"/>
    </row>
    <row r="601">
      <c r="A601" s="35">
        <v>599.0</v>
      </c>
      <c r="B601" s="66" t="s">
        <v>2336</v>
      </c>
      <c r="C601" s="81" t="str">
        <f t="shared" si="13"/>
        <v>View</v>
      </c>
      <c r="D601" s="35" t="s">
        <v>2337</v>
      </c>
      <c r="E601" s="70">
        <v>0.7618</v>
      </c>
      <c r="F601" s="84" t="str">
        <f t="shared" si="14"/>
        <v>Global Moderately Aggressive Allocation</v>
      </c>
      <c r="G601" s="72">
        <v>0.0086</v>
      </c>
      <c r="H601" s="73">
        <v>0.1399</v>
      </c>
      <c r="I601" s="73">
        <v>0.0893</v>
      </c>
      <c r="J601" s="73">
        <v>0.1481</v>
      </c>
      <c r="K601" s="73">
        <v>0.4571</v>
      </c>
      <c r="L601" s="73">
        <v>0.1942</v>
      </c>
      <c r="M601" s="73">
        <v>0.7085</v>
      </c>
      <c r="N601" s="74">
        <v>0.7616</v>
      </c>
      <c r="O601" s="73">
        <v>0.1942</v>
      </c>
      <c r="P601" s="74">
        <v>3.68</v>
      </c>
      <c r="Q601" s="75">
        <v>818.676428</v>
      </c>
      <c r="R601" s="77">
        <v>225.0</v>
      </c>
      <c r="S601" s="75">
        <v>61987.69161</v>
      </c>
      <c r="T601" s="72">
        <v>0.0088</v>
      </c>
      <c r="U601" s="72">
        <v>0.023</v>
      </c>
      <c r="V601" s="35" t="s">
        <v>107</v>
      </c>
      <c r="W601" s="35">
        <v>8.0</v>
      </c>
      <c r="X601" s="35">
        <v>6.0</v>
      </c>
      <c r="Y601" s="72">
        <v>0.0072</v>
      </c>
      <c r="Z601" s="35">
        <v>0.64</v>
      </c>
      <c r="AA601" s="35" t="s">
        <v>1191</v>
      </c>
      <c r="AB601" s="35" t="s">
        <v>743</v>
      </c>
      <c r="AC601" s="35">
        <v>17.98</v>
      </c>
      <c r="AD601" s="78">
        <v>36007.0</v>
      </c>
      <c r="AE601" s="35">
        <v>16.81</v>
      </c>
      <c r="AF601" s="35">
        <v>4.17</v>
      </c>
      <c r="AG601" s="78">
        <v>45631.0</v>
      </c>
      <c r="AH601" s="35">
        <v>3.83</v>
      </c>
      <c r="AI601" s="35" t="s">
        <v>140</v>
      </c>
      <c r="AJ601" s="35"/>
      <c r="AK601" s="35" t="s">
        <v>1196</v>
      </c>
      <c r="AL601" s="35">
        <v>8160.0</v>
      </c>
      <c r="AM601" s="35" t="s">
        <v>94</v>
      </c>
      <c r="AN601" s="35" t="s">
        <v>94</v>
      </c>
      <c r="AO601" s="35" t="s">
        <v>94</v>
      </c>
      <c r="AP601" s="35" t="s">
        <v>94</v>
      </c>
      <c r="AQ601" s="35" t="s">
        <v>94</v>
      </c>
      <c r="AR601" s="35" t="s">
        <v>94</v>
      </c>
      <c r="AS601" s="35" t="s">
        <v>94</v>
      </c>
      <c r="AT601" s="89" t="s">
        <v>2338</v>
      </c>
      <c r="AU601" s="35" t="s">
        <v>2334</v>
      </c>
      <c r="AV601" s="35" t="s">
        <v>1191</v>
      </c>
      <c r="AW601" s="35" t="s">
        <v>2335</v>
      </c>
      <c r="AX601" s="91"/>
    </row>
    <row r="602">
      <c r="A602" s="35">
        <v>600.0</v>
      </c>
      <c r="B602" s="66" t="s">
        <v>2339</v>
      </c>
      <c r="C602" s="81" t="str">
        <f t="shared" si="13"/>
        <v>View</v>
      </c>
      <c r="D602" s="35" t="s">
        <v>2340</v>
      </c>
      <c r="E602" s="70">
        <v>0.7509</v>
      </c>
      <c r="F602" s="84" t="str">
        <f t="shared" si="14"/>
        <v>Global Moderately Aggressive Allocation</v>
      </c>
      <c r="G602" s="72">
        <v>0.0066</v>
      </c>
      <c r="H602" s="73">
        <v>0.0958</v>
      </c>
      <c r="I602" s="73">
        <v>0.0592</v>
      </c>
      <c r="J602" s="73">
        <v>0.1449</v>
      </c>
      <c r="K602" s="73">
        <v>0.4583</v>
      </c>
      <c r="L602" s="73">
        <v>0.2311</v>
      </c>
      <c r="M602" s="73">
        <v>0.6574</v>
      </c>
      <c r="N602" s="74">
        <v>0.659</v>
      </c>
      <c r="O602" s="73">
        <v>0.2311</v>
      </c>
      <c r="P602" s="74">
        <v>2.9</v>
      </c>
      <c r="Q602" s="75">
        <v>-18.727577</v>
      </c>
      <c r="R602" s="77">
        <v>12.0</v>
      </c>
      <c r="S602" s="75">
        <v>20372.13951</v>
      </c>
      <c r="T602" s="72">
        <v>0.0149</v>
      </c>
      <c r="U602" s="72">
        <v>0.0172</v>
      </c>
      <c r="V602" s="35" t="s">
        <v>107</v>
      </c>
      <c r="W602" s="35">
        <v>9.0</v>
      </c>
      <c r="X602" s="35">
        <v>19.0</v>
      </c>
      <c r="Y602" s="72">
        <v>0.0075</v>
      </c>
      <c r="Z602" s="35">
        <v>0.77</v>
      </c>
      <c r="AA602" s="35" t="s">
        <v>1191</v>
      </c>
      <c r="AB602" s="35" t="s">
        <v>90</v>
      </c>
      <c r="AC602" s="35">
        <v>23.29</v>
      </c>
      <c r="AD602" s="78">
        <v>41047.0</v>
      </c>
      <c r="AE602" s="35">
        <v>13.13</v>
      </c>
      <c r="AF602" s="35">
        <v>0.5</v>
      </c>
      <c r="AG602" s="78">
        <v>45833.0</v>
      </c>
      <c r="AH602" s="35">
        <v>0.0818</v>
      </c>
      <c r="AI602" s="35" t="s">
        <v>91</v>
      </c>
      <c r="AJ602" s="35"/>
      <c r="AK602" s="35" t="s">
        <v>1196</v>
      </c>
      <c r="AL602" s="35">
        <v>8160.0</v>
      </c>
      <c r="AM602" s="35" t="s">
        <v>94</v>
      </c>
      <c r="AN602" s="35" t="s">
        <v>94</v>
      </c>
      <c r="AO602" s="35">
        <v>5.91786</v>
      </c>
      <c r="AP602" s="35">
        <v>11.0</v>
      </c>
      <c r="AQ602" s="35">
        <v>0.0509257</v>
      </c>
      <c r="AR602" s="35">
        <v>0.0513</v>
      </c>
      <c r="AS602" s="35" t="s">
        <v>94</v>
      </c>
      <c r="AT602" s="89" t="s">
        <v>2341</v>
      </c>
      <c r="AU602" s="35" t="s">
        <v>2334</v>
      </c>
      <c r="AV602" s="35" t="s">
        <v>1191</v>
      </c>
      <c r="AW602" s="35" t="s">
        <v>2335</v>
      </c>
      <c r="AX602" s="91"/>
    </row>
    <row r="603">
      <c r="A603" s="35">
        <v>601.0</v>
      </c>
      <c r="B603" s="66" t="s">
        <v>2342</v>
      </c>
      <c r="C603" s="81" t="str">
        <f t="shared" si="13"/>
        <v>View</v>
      </c>
      <c r="D603" s="35" t="s">
        <v>2343</v>
      </c>
      <c r="E603" s="70">
        <v>0.493</v>
      </c>
      <c r="F603" s="84" t="str">
        <f t="shared" si="14"/>
        <v>Global Moderately Conservative Allocation</v>
      </c>
      <c r="G603" s="72">
        <v>0.0108</v>
      </c>
      <c r="H603" s="73">
        <v>0.0765</v>
      </c>
      <c r="I603" s="73">
        <v>0.0491</v>
      </c>
      <c r="J603" s="73">
        <v>0.1068</v>
      </c>
      <c r="K603" s="73">
        <v>0.3077</v>
      </c>
      <c r="L603" s="73">
        <v>0.2252</v>
      </c>
      <c r="M603" s="73">
        <v>0.3688</v>
      </c>
      <c r="N603" s="74">
        <v>0.3794</v>
      </c>
      <c r="O603" s="73">
        <v>0.2252</v>
      </c>
      <c r="P603" s="74">
        <v>1.66</v>
      </c>
      <c r="Q603" s="75">
        <v>-69.174755</v>
      </c>
      <c r="R603" s="77">
        <v>46.0</v>
      </c>
      <c r="S603" s="75">
        <v>1100.647554</v>
      </c>
      <c r="T603" s="72">
        <v>0.0239</v>
      </c>
      <c r="U603" s="72">
        <v>0.0192</v>
      </c>
      <c r="V603" s="35" t="s">
        <v>107</v>
      </c>
      <c r="W603" s="35">
        <v>6.0</v>
      </c>
      <c r="X603" s="35">
        <v>5.0</v>
      </c>
      <c r="Y603" s="72">
        <v>0.0057</v>
      </c>
      <c r="Z603" s="35">
        <v>0.6</v>
      </c>
      <c r="AA603" s="35" t="s">
        <v>1191</v>
      </c>
      <c r="AB603" s="35" t="s">
        <v>743</v>
      </c>
      <c r="AC603" s="35">
        <v>22.51</v>
      </c>
      <c r="AD603" s="78">
        <v>37316.0</v>
      </c>
      <c r="AE603" s="35">
        <v>3.5</v>
      </c>
      <c r="AF603" s="35">
        <v>1.33</v>
      </c>
      <c r="AG603" s="78">
        <v>45656.0</v>
      </c>
      <c r="AH603" s="35">
        <v>0.5727</v>
      </c>
      <c r="AI603" s="35" t="s">
        <v>140</v>
      </c>
      <c r="AJ603" s="35"/>
      <c r="AK603" s="35" t="s">
        <v>1196</v>
      </c>
      <c r="AL603" s="35">
        <v>8170.0</v>
      </c>
      <c r="AM603" s="35" t="s">
        <v>94</v>
      </c>
      <c r="AN603" s="35" t="s">
        <v>94</v>
      </c>
      <c r="AO603" s="35" t="s">
        <v>94</v>
      </c>
      <c r="AP603" s="35">
        <v>16.0</v>
      </c>
      <c r="AQ603" s="35" t="s">
        <v>94</v>
      </c>
      <c r="AR603" s="35">
        <v>0.0476</v>
      </c>
      <c r="AS603" s="35" t="s">
        <v>94</v>
      </c>
      <c r="AT603" s="89" t="s">
        <v>2344</v>
      </c>
      <c r="AU603" s="35" t="s">
        <v>2345</v>
      </c>
      <c r="AV603" s="35" t="s">
        <v>1191</v>
      </c>
      <c r="AW603" s="35" t="s">
        <v>2346</v>
      </c>
      <c r="AX603" s="91"/>
    </row>
    <row r="604">
      <c r="A604" s="35">
        <v>602.0</v>
      </c>
      <c r="B604" s="66" t="s">
        <v>2347</v>
      </c>
      <c r="C604" s="81" t="str">
        <f t="shared" si="13"/>
        <v>View</v>
      </c>
      <c r="D604" s="35" t="s">
        <v>2348</v>
      </c>
      <c r="E604" s="70">
        <v>0.3861</v>
      </c>
      <c r="F604" s="84" t="str">
        <f t="shared" si="14"/>
        <v>Global Moderately Conservative Allocation</v>
      </c>
      <c r="G604" s="72">
        <v>0.0026</v>
      </c>
      <c r="H604" s="73">
        <v>0.0563</v>
      </c>
      <c r="I604" s="73">
        <v>0.0367</v>
      </c>
      <c r="J604" s="73">
        <v>0.0804</v>
      </c>
      <c r="K604" s="73">
        <v>0.2397</v>
      </c>
      <c r="L604" s="73">
        <v>0.1856</v>
      </c>
      <c r="M604" s="73">
        <v>0.2982</v>
      </c>
      <c r="N604" s="74">
        <v>0.3397</v>
      </c>
      <c r="O604" s="73">
        <v>0.1856</v>
      </c>
      <c r="P604" s="74">
        <v>1.63</v>
      </c>
      <c r="Q604" s="75">
        <v>-67.958986</v>
      </c>
      <c r="R604" s="77">
        <v>1750.0</v>
      </c>
      <c r="S604" s="75">
        <v>1941.56535</v>
      </c>
      <c r="T604" s="72">
        <v>0.0</v>
      </c>
      <c r="U604" s="72">
        <v>0.0361</v>
      </c>
      <c r="V604" s="35" t="s">
        <v>107</v>
      </c>
      <c r="W604" s="35">
        <v>38.0</v>
      </c>
      <c r="X604" s="35">
        <v>14.0</v>
      </c>
      <c r="Y604" s="72">
        <v>0.0042</v>
      </c>
      <c r="Z604" s="35">
        <v>0.46</v>
      </c>
      <c r="AA604" s="35" t="s">
        <v>1191</v>
      </c>
      <c r="AB604" s="35" t="s">
        <v>1218</v>
      </c>
      <c r="AC604" s="35">
        <v>22.64</v>
      </c>
      <c r="AD604" s="78">
        <v>42452.0</v>
      </c>
      <c r="AE604" s="35">
        <v>14.18</v>
      </c>
      <c r="AF604" s="35">
        <v>0.5</v>
      </c>
      <c r="AG604" s="78">
        <v>45834.0</v>
      </c>
      <c r="AH604" s="35">
        <v>0.1493</v>
      </c>
      <c r="AI604" s="35" t="s">
        <v>91</v>
      </c>
      <c r="AJ604" s="35"/>
      <c r="AK604" s="35" t="s">
        <v>1196</v>
      </c>
      <c r="AL604" s="35">
        <v>8170.0</v>
      </c>
      <c r="AM604" s="35" t="s">
        <v>94</v>
      </c>
      <c r="AN604" s="35" t="s">
        <v>94</v>
      </c>
      <c r="AO604" s="35">
        <v>5.01822</v>
      </c>
      <c r="AP604" s="35">
        <v>12.0</v>
      </c>
      <c r="AQ604" s="35" t="s">
        <v>94</v>
      </c>
      <c r="AR604" s="35">
        <v>0.0509</v>
      </c>
      <c r="AS604" s="35" t="s">
        <v>94</v>
      </c>
      <c r="AT604" s="89" t="s">
        <v>2349</v>
      </c>
      <c r="AU604" s="35" t="s">
        <v>2345</v>
      </c>
      <c r="AV604" s="35" t="s">
        <v>1191</v>
      </c>
      <c r="AW604" s="35" t="s">
        <v>2346</v>
      </c>
      <c r="AX604" s="91"/>
    </row>
    <row r="605">
      <c r="A605" s="35">
        <v>603.0</v>
      </c>
      <c r="B605" s="66" t="s">
        <v>2350</v>
      </c>
      <c r="C605" s="81" t="str">
        <f t="shared" si="13"/>
        <v>View</v>
      </c>
      <c r="D605" s="35" t="s">
        <v>2351</v>
      </c>
      <c r="E605" s="70">
        <v>0.3597</v>
      </c>
      <c r="F605" s="84" t="str">
        <f t="shared" si="14"/>
        <v>Global Moderately Conservative Allocation</v>
      </c>
      <c r="G605" s="72">
        <v>0.0092</v>
      </c>
      <c r="H605" s="73">
        <v>0.0601</v>
      </c>
      <c r="I605" s="73">
        <v>0.0342</v>
      </c>
      <c r="J605" s="73">
        <v>0.079</v>
      </c>
      <c r="K605" s="73">
        <v>0.2698</v>
      </c>
      <c r="L605" s="73">
        <v>0.2195</v>
      </c>
      <c r="M605" s="73">
        <v>0.3738</v>
      </c>
      <c r="N605" s="74">
        <v>0.368</v>
      </c>
      <c r="O605" s="73">
        <v>0.2195</v>
      </c>
      <c r="P605" s="74">
        <v>1.76</v>
      </c>
      <c r="Q605" s="75">
        <v>-30.998239</v>
      </c>
      <c r="R605" s="77">
        <v>386.0</v>
      </c>
      <c r="S605" s="75">
        <v>577.011083</v>
      </c>
      <c r="T605" s="72">
        <v>0.03</v>
      </c>
      <c r="U605" s="72">
        <v>0.0407</v>
      </c>
      <c r="V605" s="35" t="s">
        <v>107</v>
      </c>
      <c r="W605" s="35">
        <v>44.0</v>
      </c>
      <c r="X605" s="35">
        <v>6.0</v>
      </c>
      <c r="Y605" s="72">
        <v>0.0059</v>
      </c>
      <c r="Z605" s="35">
        <v>0.64</v>
      </c>
      <c r="AA605" s="35" t="s">
        <v>1191</v>
      </c>
      <c r="AB605" s="35" t="s">
        <v>522</v>
      </c>
      <c r="AC605" s="35">
        <v>21.18</v>
      </c>
      <c r="AD605" s="78">
        <v>23438.0</v>
      </c>
      <c r="AE605" s="35">
        <v>9.67</v>
      </c>
      <c r="AF605" s="35">
        <v>2.19</v>
      </c>
      <c r="AG605" s="78">
        <v>45831.0</v>
      </c>
      <c r="AH605" s="35">
        <v>0.0893</v>
      </c>
      <c r="AI605" s="35" t="s">
        <v>91</v>
      </c>
      <c r="AJ605" s="35"/>
      <c r="AK605" s="35" t="s">
        <v>1196</v>
      </c>
      <c r="AL605" s="35">
        <v>8170.0</v>
      </c>
      <c r="AM605" s="35" t="s">
        <v>94</v>
      </c>
      <c r="AN605" s="35" t="s">
        <v>94</v>
      </c>
      <c r="AO605" s="35" t="s">
        <v>94</v>
      </c>
      <c r="AP605" s="35" t="s">
        <v>94</v>
      </c>
      <c r="AQ605" s="35" t="s">
        <v>94</v>
      </c>
      <c r="AR605" s="35">
        <v>0.0533</v>
      </c>
      <c r="AS605" s="35" t="s">
        <v>94</v>
      </c>
      <c r="AT605" s="89" t="s">
        <v>2352</v>
      </c>
      <c r="AU605" s="35" t="s">
        <v>2345</v>
      </c>
      <c r="AV605" s="35" t="s">
        <v>1191</v>
      </c>
      <c r="AW605" s="35" t="s">
        <v>2346</v>
      </c>
      <c r="AX605" s="91"/>
    </row>
    <row r="606">
      <c r="A606" s="35">
        <v>604.0</v>
      </c>
      <c r="B606" s="66" t="s">
        <v>1196</v>
      </c>
      <c r="C606" s="81" t="str">
        <f t="shared" si="13"/>
        <v>View</v>
      </c>
      <c r="D606" s="35" t="s">
        <v>2353</v>
      </c>
      <c r="E606" s="70">
        <v>0.3093</v>
      </c>
      <c r="F606" s="84" t="str">
        <f t="shared" si="14"/>
        <v>Global Moderately Conservative Allocation</v>
      </c>
      <c r="G606" s="72">
        <v>0.0015</v>
      </c>
      <c r="H606" s="73">
        <v>0.0668</v>
      </c>
      <c r="I606" s="73">
        <v>0.0513</v>
      </c>
      <c r="J606" s="73">
        <v>0.088</v>
      </c>
      <c r="K606" s="73">
        <v>0.2307</v>
      </c>
      <c r="L606" s="73">
        <v>0.1996</v>
      </c>
      <c r="M606" s="73">
        <v>0.2647</v>
      </c>
      <c r="N606" s="74">
        <v>0.2399</v>
      </c>
      <c r="O606" s="73">
        <v>0.1996</v>
      </c>
      <c r="P606" s="74">
        <v>1.34</v>
      </c>
      <c r="Q606" s="75">
        <v>0.284079</v>
      </c>
      <c r="R606" s="77">
        <v>9.0</v>
      </c>
      <c r="S606" s="75">
        <v>1527.215443</v>
      </c>
      <c r="T606" s="72">
        <v>0.0311</v>
      </c>
      <c r="U606" s="72">
        <v>0.0308</v>
      </c>
      <c r="V606" s="35" t="s">
        <v>145</v>
      </c>
      <c r="W606" s="35">
        <v>18.0</v>
      </c>
      <c r="X606" s="35">
        <v>19.0</v>
      </c>
      <c r="Y606" s="72">
        <v>0.0052</v>
      </c>
      <c r="Z606" s="35">
        <v>0.51</v>
      </c>
      <c r="AA606" s="35" t="s">
        <v>1191</v>
      </c>
      <c r="AB606" s="35" t="s">
        <v>1237</v>
      </c>
      <c r="AC606" s="35">
        <v>21.3</v>
      </c>
      <c r="AD606" s="78">
        <v>39756.0</v>
      </c>
      <c r="AE606" s="35">
        <v>12.59</v>
      </c>
      <c r="AF606" s="35">
        <v>0.25</v>
      </c>
      <c r="AG606" s="78">
        <v>45840.0</v>
      </c>
      <c r="AH606" s="35">
        <v>0.3736</v>
      </c>
      <c r="AI606" s="35" t="s">
        <v>91</v>
      </c>
      <c r="AJ606" s="35" t="s">
        <v>92</v>
      </c>
      <c r="AK606" s="35" t="s">
        <v>1196</v>
      </c>
      <c r="AL606" s="35">
        <v>8170.0</v>
      </c>
      <c r="AM606" s="35" t="s">
        <v>94</v>
      </c>
      <c r="AN606" s="35" t="s">
        <v>94</v>
      </c>
      <c r="AO606" s="35">
        <v>3.33251</v>
      </c>
      <c r="AP606" s="35" t="s">
        <v>94</v>
      </c>
      <c r="AQ606" s="35">
        <v>0.0258</v>
      </c>
      <c r="AR606" s="35">
        <v>0.0387</v>
      </c>
      <c r="AS606" s="35" t="s">
        <v>94</v>
      </c>
      <c r="AT606" s="89" t="s">
        <v>2354</v>
      </c>
      <c r="AU606" s="35" t="s">
        <v>2345</v>
      </c>
      <c r="AV606" s="35" t="s">
        <v>1191</v>
      </c>
      <c r="AW606" s="35" t="s">
        <v>2346</v>
      </c>
      <c r="AX606" s="91"/>
    </row>
    <row r="607">
      <c r="A607" s="35">
        <v>606.0</v>
      </c>
      <c r="B607" s="66" t="s">
        <v>2355</v>
      </c>
      <c r="C607" s="81" t="str">
        <f t="shared" si="13"/>
        <v>View</v>
      </c>
      <c r="D607" s="35" t="s">
        <v>2356</v>
      </c>
      <c r="E607" s="70">
        <v>0.1913</v>
      </c>
      <c r="F607" s="84" t="str">
        <f t="shared" si="14"/>
        <v>Miscellaneous Allocation</v>
      </c>
      <c r="G607" s="72">
        <v>0.0365</v>
      </c>
      <c r="H607" s="73">
        <v>0.0775</v>
      </c>
      <c r="I607" s="73">
        <v>0.0462</v>
      </c>
      <c r="J607" s="73">
        <v>0.1037</v>
      </c>
      <c r="K607" s="73">
        <v>0.2899</v>
      </c>
      <c r="L607" s="73">
        <v>0.493</v>
      </c>
      <c r="M607" s="73">
        <v>0.2949</v>
      </c>
      <c r="N607" s="74">
        <v>0.1042</v>
      </c>
      <c r="O607" s="73">
        <v>0.493</v>
      </c>
      <c r="P607" s="74">
        <v>0.61</v>
      </c>
      <c r="Q607" s="75">
        <v>-78.339381</v>
      </c>
      <c r="R607" s="77">
        <v>829.0</v>
      </c>
      <c r="S607" s="75">
        <v>566.215403</v>
      </c>
      <c r="T607" s="72">
        <v>0.0478</v>
      </c>
      <c r="U607" s="72">
        <v>0.1211</v>
      </c>
      <c r="V607" s="35" t="s">
        <v>107</v>
      </c>
      <c r="W607" s="35" t="s">
        <v>94</v>
      </c>
      <c r="X607" s="35" t="s">
        <v>94</v>
      </c>
      <c r="Y607" s="72">
        <v>0.0146</v>
      </c>
      <c r="Z607" s="35">
        <v>1.51</v>
      </c>
      <c r="AA607" s="35" t="s">
        <v>89</v>
      </c>
      <c r="AB607" s="35" t="s">
        <v>90</v>
      </c>
      <c r="AC607" s="35" t="s">
        <v>94</v>
      </c>
      <c r="AD607" s="78">
        <v>39325.0</v>
      </c>
      <c r="AE607" s="35">
        <v>17.85</v>
      </c>
      <c r="AF607" s="35">
        <v>9.34</v>
      </c>
      <c r="AG607" s="78">
        <v>45820.0</v>
      </c>
      <c r="AH607" s="35">
        <v>0.2714</v>
      </c>
      <c r="AI607" s="35" t="s">
        <v>91</v>
      </c>
      <c r="AJ607" s="35"/>
      <c r="AK607" s="35" t="s">
        <v>1196</v>
      </c>
      <c r="AL607" s="35">
        <v>8180.0</v>
      </c>
      <c r="AM607" s="35" t="s">
        <v>94</v>
      </c>
      <c r="AN607" s="35" t="s">
        <v>94</v>
      </c>
      <c r="AO607" s="35">
        <v>14.23525</v>
      </c>
      <c r="AP607" s="35">
        <v>8.0</v>
      </c>
      <c r="AQ607" s="35">
        <v>0.0719725</v>
      </c>
      <c r="AR607" s="35">
        <v>0.0446</v>
      </c>
      <c r="AS607" s="35" t="s">
        <v>94</v>
      </c>
      <c r="AT607" s="89" t="s">
        <v>2357</v>
      </c>
      <c r="AU607" s="35" t="s">
        <v>2358</v>
      </c>
      <c r="AV607" s="35" t="s">
        <v>1191</v>
      </c>
      <c r="AW607" s="35" t="s">
        <v>2359</v>
      </c>
      <c r="AX607" s="91"/>
    </row>
    <row r="608">
      <c r="A608" s="35">
        <v>607.0</v>
      </c>
      <c r="B608" s="66" t="s">
        <v>2360</v>
      </c>
      <c r="C608" s="81" t="str">
        <f t="shared" si="13"/>
        <v>View</v>
      </c>
      <c r="D608" s="35" t="s">
        <v>2361</v>
      </c>
      <c r="E608" s="70">
        <v>0.1803</v>
      </c>
      <c r="F608" s="84" t="str">
        <f t="shared" si="14"/>
        <v>Miscellaneous Allocation</v>
      </c>
      <c r="G608" s="72">
        <v>0.0203</v>
      </c>
      <c r="H608" s="73">
        <v>0.0034</v>
      </c>
      <c r="I608" s="73">
        <v>-0.0181</v>
      </c>
      <c r="J608" s="73">
        <v>0.019</v>
      </c>
      <c r="K608" s="73">
        <v>0.2082</v>
      </c>
      <c r="L608" s="73">
        <v>0.1559</v>
      </c>
      <c r="M608" s="73">
        <v>0.5854</v>
      </c>
      <c r="N608" s="74">
        <v>0.6159</v>
      </c>
      <c r="O608" s="73">
        <v>0.1588</v>
      </c>
      <c r="P608" s="74">
        <v>3.85</v>
      </c>
      <c r="Q608" s="75">
        <v>-70.98578</v>
      </c>
      <c r="R608" s="77">
        <v>172.0</v>
      </c>
      <c r="S608" s="75">
        <v>8174.829265</v>
      </c>
      <c r="T608" s="72">
        <v>0.0</v>
      </c>
      <c r="U608" s="72">
        <v>0.0187</v>
      </c>
      <c r="V608" s="35" t="s">
        <v>107</v>
      </c>
      <c r="W608" s="35" t="s">
        <v>94</v>
      </c>
      <c r="X608" s="35" t="s">
        <v>94</v>
      </c>
      <c r="Y608" s="72">
        <v>0.0076</v>
      </c>
      <c r="Z608" s="35">
        <v>0.2</v>
      </c>
      <c r="AA608" s="35" t="s">
        <v>207</v>
      </c>
      <c r="AB608" s="35" t="s">
        <v>90</v>
      </c>
      <c r="AC608" s="35">
        <v>19.52</v>
      </c>
      <c r="AD608" s="78">
        <v>35461.0</v>
      </c>
      <c r="AE608" s="35">
        <v>9.51</v>
      </c>
      <c r="AF608" s="35">
        <v>1.25</v>
      </c>
      <c r="AG608" s="78">
        <v>45835.0</v>
      </c>
      <c r="AH608" s="35">
        <v>1.0E-4</v>
      </c>
      <c r="AI608" s="35" t="s">
        <v>140</v>
      </c>
      <c r="AJ608" s="35"/>
      <c r="AK608" s="35" t="s">
        <v>1196</v>
      </c>
      <c r="AL608" s="35">
        <v>8180.0</v>
      </c>
      <c r="AM608" s="35" t="s">
        <v>94</v>
      </c>
      <c r="AN608" s="35" t="s">
        <v>94</v>
      </c>
      <c r="AO608" s="35" t="s">
        <v>94</v>
      </c>
      <c r="AP608" s="35" t="s">
        <v>94</v>
      </c>
      <c r="AQ608" s="35" t="s">
        <v>94</v>
      </c>
      <c r="AR608" s="35">
        <v>0.0212</v>
      </c>
      <c r="AS608" s="35" t="s">
        <v>94</v>
      </c>
      <c r="AT608" s="89" t="s">
        <v>2362</v>
      </c>
      <c r="AU608" s="35" t="s">
        <v>2358</v>
      </c>
      <c r="AV608" s="35" t="s">
        <v>1191</v>
      </c>
      <c r="AW608" s="35" t="s">
        <v>2359</v>
      </c>
      <c r="AX608" s="91"/>
    </row>
    <row r="609">
      <c r="A609" s="35">
        <v>608.0</v>
      </c>
      <c r="B609" s="66" t="s">
        <v>2363</v>
      </c>
      <c r="C609" s="81" t="str">
        <f t="shared" si="13"/>
        <v>View</v>
      </c>
      <c r="D609" s="35" t="s">
        <v>2364</v>
      </c>
      <c r="E609" s="70">
        <v>-0.029</v>
      </c>
      <c r="F609" s="84" t="str">
        <f t="shared" si="14"/>
        <v>Miscellaneous Allocation</v>
      </c>
      <c r="G609" s="72">
        <v>0.0057</v>
      </c>
      <c r="H609" s="73">
        <v>0.042</v>
      </c>
      <c r="I609" s="73">
        <v>0.0316</v>
      </c>
      <c r="J609" s="73">
        <v>0.059</v>
      </c>
      <c r="K609" s="73">
        <v>0.1431</v>
      </c>
      <c r="L609" s="73">
        <v>0.1805</v>
      </c>
      <c r="M609" s="73">
        <v>0.3888</v>
      </c>
      <c r="N609" s="74">
        <v>0.448</v>
      </c>
      <c r="O609" s="73">
        <v>0.1805</v>
      </c>
      <c r="P609" s="74">
        <v>2.14</v>
      </c>
      <c r="Q609" s="75">
        <v>240.981882</v>
      </c>
      <c r="R609" s="77">
        <v>536.0</v>
      </c>
      <c r="S609" s="75">
        <v>5279.07643</v>
      </c>
      <c r="T609" s="72">
        <v>0.0551</v>
      </c>
      <c r="U609" s="72">
        <v>0.0481</v>
      </c>
      <c r="V609" s="35" t="s">
        <v>107</v>
      </c>
      <c r="W609" s="35" t="s">
        <v>94</v>
      </c>
      <c r="X609" s="35" t="s">
        <v>94</v>
      </c>
      <c r="Y609" s="72">
        <v>0.0042</v>
      </c>
      <c r="Z609" s="35">
        <v>0.5</v>
      </c>
      <c r="AA609" s="35" t="s">
        <v>809</v>
      </c>
      <c r="AB609" s="35"/>
      <c r="AC609" s="35">
        <v>29.43</v>
      </c>
      <c r="AD609" s="78">
        <v>43375.0</v>
      </c>
      <c r="AE609" s="35">
        <v>6.34</v>
      </c>
      <c r="AF609" s="35">
        <v>6.34</v>
      </c>
      <c r="AG609" s="78">
        <v>45849.0</v>
      </c>
      <c r="AH609" s="35">
        <v>0.15</v>
      </c>
      <c r="AI609" s="35" t="s">
        <v>91</v>
      </c>
      <c r="AJ609" s="35"/>
      <c r="AK609" s="35" t="s">
        <v>1196</v>
      </c>
      <c r="AL609" s="35">
        <v>8180.0</v>
      </c>
      <c r="AM609" s="35" t="s">
        <v>94</v>
      </c>
      <c r="AN609" s="35" t="s">
        <v>94</v>
      </c>
      <c r="AO609" s="35">
        <v>2.7</v>
      </c>
      <c r="AP609" s="35">
        <v>14.0</v>
      </c>
      <c r="AQ609" s="35" t="s">
        <v>94</v>
      </c>
      <c r="AR609" s="35">
        <v>0.0508</v>
      </c>
      <c r="AS609" s="35" t="s">
        <v>94</v>
      </c>
      <c r="AT609" s="89" t="s">
        <v>2365</v>
      </c>
      <c r="AU609" s="35" t="s">
        <v>2358</v>
      </c>
      <c r="AV609" s="35" t="s">
        <v>1191</v>
      </c>
      <c r="AW609" s="35" t="s">
        <v>2359</v>
      </c>
      <c r="AX609" s="91"/>
    </row>
    <row r="610">
      <c r="B610" s="116"/>
      <c r="E610" s="36"/>
      <c r="F610" s="114"/>
      <c r="H610" s="39"/>
      <c r="I610" s="39"/>
      <c r="J610" s="39"/>
      <c r="K610" s="39"/>
      <c r="L610" s="39"/>
      <c r="M610" s="39"/>
      <c r="N610" s="29"/>
      <c r="O610" s="39"/>
      <c r="P610" s="29"/>
      <c r="Q610" s="117"/>
      <c r="R610" s="118"/>
      <c r="S610" s="117"/>
      <c r="AD610" s="13"/>
      <c r="AG610" s="13"/>
      <c r="AT610" s="14"/>
    </row>
    <row r="611">
      <c r="B611" s="116"/>
      <c r="E611" s="36"/>
      <c r="F611" s="114"/>
      <c r="H611" s="39"/>
      <c r="I611" s="39"/>
      <c r="J611" s="39"/>
      <c r="K611" s="39"/>
      <c r="L611" s="39"/>
      <c r="M611" s="39"/>
      <c r="N611" s="29"/>
      <c r="O611" s="39"/>
      <c r="P611" s="29"/>
      <c r="Q611" s="117"/>
      <c r="R611" s="118"/>
      <c r="S611" s="117"/>
      <c r="AD611" s="13"/>
      <c r="AG611" s="13"/>
      <c r="AT611" s="14"/>
    </row>
    <row r="612">
      <c r="B612" s="116"/>
      <c r="E612" s="36"/>
      <c r="F612" s="114"/>
      <c r="H612" s="39"/>
      <c r="I612" s="39"/>
      <c r="J612" s="39"/>
      <c r="K612" s="39"/>
      <c r="L612" s="39"/>
      <c r="M612" s="39"/>
      <c r="N612" s="29"/>
      <c r="O612" s="39"/>
      <c r="P612" s="29"/>
      <c r="Q612" s="117"/>
      <c r="R612" s="118"/>
      <c r="S612" s="117"/>
      <c r="AD612" s="13"/>
      <c r="AG612" s="13"/>
      <c r="AT612" s="14"/>
    </row>
    <row r="613">
      <c r="B613" s="116"/>
      <c r="E613" s="36"/>
      <c r="F613" s="114"/>
      <c r="H613" s="39"/>
      <c r="I613" s="39"/>
      <c r="J613" s="39"/>
      <c r="K613" s="39"/>
      <c r="L613" s="39"/>
      <c r="M613" s="39"/>
      <c r="N613" s="29"/>
      <c r="O613" s="39"/>
      <c r="P613" s="29"/>
      <c r="Q613" s="117"/>
      <c r="R613" s="118"/>
      <c r="S613" s="117"/>
      <c r="AD613" s="13"/>
      <c r="AG613" s="13"/>
      <c r="AT613" s="14"/>
    </row>
    <row r="614">
      <c r="B614" s="116"/>
      <c r="E614" s="36"/>
      <c r="F614" s="114"/>
      <c r="H614" s="39"/>
      <c r="I614" s="39"/>
      <c r="J614" s="39"/>
      <c r="K614" s="39"/>
      <c r="L614" s="39"/>
      <c r="M614" s="39"/>
      <c r="N614" s="29"/>
      <c r="O614" s="39"/>
      <c r="P614" s="29"/>
      <c r="Q614" s="117"/>
      <c r="R614" s="118"/>
      <c r="S614" s="117"/>
      <c r="AD614" s="13"/>
      <c r="AG614" s="13"/>
      <c r="AT614" s="14"/>
    </row>
    <row r="615">
      <c r="B615" s="116"/>
      <c r="E615" s="36"/>
      <c r="F615" s="114"/>
      <c r="H615" s="39"/>
      <c r="I615" s="39"/>
      <c r="J615" s="39"/>
      <c r="K615" s="39"/>
      <c r="L615" s="39"/>
      <c r="M615" s="39"/>
      <c r="N615" s="29"/>
      <c r="O615" s="39"/>
      <c r="P615" s="29"/>
      <c r="Q615" s="117"/>
      <c r="R615" s="118"/>
      <c r="S615" s="117"/>
      <c r="AD615" s="13"/>
      <c r="AG615" s="13"/>
      <c r="AT615" s="14"/>
    </row>
    <row r="616">
      <c r="B616" s="116"/>
      <c r="E616" s="36"/>
      <c r="F616" s="114"/>
      <c r="H616" s="39"/>
      <c r="I616" s="39"/>
      <c r="J616" s="39"/>
      <c r="K616" s="39"/>
      <c r="L616" s="39"/>
      <c r="M616" s="39"/>
      <c r="N616" s="29"/>
      <c r="O616" s="39"/>
      <c r="P616" s="29"/>
      <c r="Q616" s="117"/>
      <c r="R616" s="118"/>
      <c r="S616" s="117"/>
      <c r="AD616" s="13"/>
      <c r="AG616" s="13"/>
      <c r="AT616" s="14"/>
    </row>
    <row r="617">
      <c r="B617" s="116"/>
      <c r="E617" s="36"/>
      <c r="F617" s="114"/>
      <c r="H617" s="39"/>
      <c r="I617" s="39"/>
      <c r="J617" s="39"/>
      <c r="K617" s="39"/>
      <c r="L617" s="39"/>
      <c r="M617" s="39"/>
      <c r="N617" s="29"/>
      <c r="O617" s="39"/>
      <c r="P617" s="29"/>
      <c r="Q617" s="117"/>
      <c r="R617" s="118"/>
      <c r="S617" s="117"/>
      <c r="AD617" s="13"/>
      <c r="AG617" s="13"/>
      <c r="AT617" s="14"/>
    </row>
    <row r="618">
      <c r="B618" s="116"/>
      <c r="E618" s="36"/>
      <c r="F618" s="114"/>
      <c r="H618" s="39"/>
      <c r="I618" s="39"/>
      <c r="J618" s="39"/>
      <c r="K618" s="39"/>
      <c r="L618" s="39"/>
      <c r="M618" s="39"/>
      <c r="N618" s="29"/>
      <c r="O618" s="39"/>
      <c r="P618" s="29"/>
      <c r="Q618" s="117"/>
      <c r="R618" s="118"/>
      <c r="S618" s="117"/>
      <c r="AD618" s="13"/>
      <c r="AG618" s="13"/>
      <c r="AT618" s="14"/>
    </row>
    <row r="619">
      <c r="B619" s="116"/>
      <c r="E619" s="36"/>
      <c r="F619" s="114"/>
      <c r="H619" s="39"/>
      <c r="I619" s="39"/>
      <c r="J619" s="39"/>
      <c r="K619" s="39"/>
      <c r="L619" s="39"/>
      <c r="M619" s="39"/>
      <c r="N619" s="29"/>
      <c r="O619" s="39"/>
      <c r="P619" s="29"/>
      <c r="Q619" s="117"/>
      <c r="R619" s="118"/>
      <c r="S619" s="117"/>
      <c r="AD619" s="13"/>
      <c r="AG619" s="13"/>
      <c r="AT619" s="14"/>
    </row>
    <row r="620">
      <c r="B620" s="116"/>
      <c r="E620" s="36"/>
      <c r="F620" s="114"/>
      <c r="H620" s="39"/>
      <c r="I620" s="39"/>
      <c r="J620" s="39"/>
      <c r="K620" s="39"/>
      <c r="L620" s="39"/>
      <c r="M620" s="39"/>
      <c r="N620" s="29"/>
      <c r="O620" s="39"/>
      <c r="P620" s="29"/>
      <c r="Q620" s="117"/>
      <c r="R620" s="118"/>
      <c r="S620" s="117"/>
      <c r="AD620" s="13"/>
      <c r="AG620" s="13"/>
      <c r="AT620" s="14"/>
    </row>
    <row r="621">
      <c r="B621" s="116"/>
      <c r="E621" s="36"/>
      <c r="F621" s="114"/>
      <c r="H621" s="39"/>
      <c r="I621" s="39"/>
      <c r="J621" s="39"/>
      <c r="K621" s="39"/>
      <c r="L621" s="39"/>
      <c r="M621" s="39"/>
      <c r="N621" s="29"/>
      <c r="O621" s="39"/>
      <c r="P621" s="29"/>
      <c r="Q621" s="117"/>
      <c r="R621" s="118"/>
      <c r="S621" s="117"/>
      <c r="AD621" s="13"/>
      <c r="AG621" s="13"/>
      <c r="AT621" s="14"/>
    </row>
    <row r="622">
      <c r="B622" s="116"/>
      <c r="E622" s="36"/>
      <c r="F622" s="114"/>
      <c r="H622" s="39"/>
      <c r="I622" s="39"/>
      <c r="J622" s="39"/>
      <c r="K622" s="39"/>
      <c r="L622" s="39"/>
      <c r="M622" s="39"/>
      <c r="N622" s="29"/>
      <c r="O622" s="39"/>
      <c r="P622" s="29"/>
      <c r="Q622" s="117"/>
      <c r="R622" s="118"/>
      <c r="S622" s="117"/>
      <c r="AD622" s="13"/>
      <c r="AG622" s="13"/>
      <c r="AT622" s="14"/>
    </row>
    <row r="623">
      <c r="B623" s="116"/>
      <c r="E623" s="36"/>
      <c r="F623" s="114"/>
      <c r="H623" s="39"/>
      <c r="I623" s="39"/>
      <c r="J623" s="39"/>
      <c r="K623" s="39"/>
      <c r="L623" s="39"/>
      <c r="M623" s="39"/>
      <c r="N623" s="29"/>
      <c r="O623" s="39"/>
      <c r="P623" s="29"/>
      <c r="Q623" s="117"/>
      <c r="R623" s="118"/>
      <c r="S623" s="117"/>
      <c r="AD623" s="13"/>
      <c r="AG623" s="13"/>
      <c r="AT623" s="14"/>
    </row>
    <row r="624">
      <c r="B624" s="116"/>
      <c r="E624" s="36"/>
      <c r="F624" s="114"/>
      <c r="H624" s="39"/>
      <c r="I624" s="39"/>
      <c r="J624" s="39"/>
      <c r="K624" s="39"/>
      <c r="L624" s="39"/>
      <c r="M624" s="39"/>
      <c r="N624" s="29"/>
      <c r="O624" s="39"/>
      <c r="P624" s="29"/>
      <c r="Q624" s="117"/>
      <c r="R624" s="118"/>
      <c r="S624" s="117"/>
      <c r="AD624" s="13"/>
      <c r="AG624" s="13"/>
      <c r="AT624" s="14"/>
    </row>
    <row r="625">
      <c r="B625" s="116"/>
      <c r="E625" s="36"/>
      <c r="F625" s="114"/>
      <c r="H625" s="39"/>
      <c r="I625" s="39"/>
      <c r="J625" s="39"/>
      <c r="K625" s="39"/>
      <c r="L625" s="39"/>
      <c r="M625" s="39"/>
      <c r="N625" s="29"/>
      <c r="O625" s="39"/>
      <c r="P625" s="29"/>
      <c r="Q625" s="117"/>
      <c r="R625" s="118"/>
      <c r="S625" s="117"/>
      <c r="AD625" s="13"/>
      <c r="AG625" s="13"/>
      <c r="AT625" s="14"/>
    </row>
    <row r="626">
      <c r="B626" s="116"/>
      <c r="E626" s="36"/>
      <c r="F626" s="114"/>
      <c r="H626" s="39"/>
      <c r="I626" s="39"/>
      <c r="J626" s="39"/>
      <c r="K626" s="39"/>
      <c r="L626" s="39"/>
      <c r="M626" s="39"/>
      <c r="N626" s="29"/>
      <c r="O626" s="39"/>
      <c r="P626" s="29"/>
      <c r="Q626" s="117"/>
      <c r="R626" s="118"/>
      <c r="S626" s="117"/>
      <c r="AD626" s="13"/>
      <c r="AG626" s="13"/>
      <c r="AT626" s="14"/>
    </row>
    <row r="627">
      <c r="B627" s="116"/>
      <c r="E627" s="36"/>
      <c r="F627" s="114"/>
      <c r="H627" s="39"/>
      <c r="I627" s="39"/>
      <c r="J627" s="39"/>
      <c r="K627" s="39"/>
      <c r="L627" s="39"/>
      <c r="M627" s="39"/>
      <c r="N627" s="29"/>
      <c r="O627" s="39"/>
      <c r="P627" s="29"/>
      <c r="Q627" s="117"/>
      <c r="R627" s="118"/>
      <c r="S627" s="117"/>
      <c r="AD627" s="13"/>
      <c r="AG627" s="13"/>
      <c r="AT627" s="14"/>
    </row>
    <row r="628">
      <c r="B628" s="116"/>
      <c r="E628" s="36"/>
      <c r="F628" s="114"/>
      <c r="H628" s="39"/>
      <c r="I628" s="39"/>
      <c r="J628" s="39"/>
      <c r="K628" s="39"/>
      <c r="L628" s="39"/>
      <c r="M628" s="39"/>
      <c r="N628" s="29"/>
      <c r="O628" s="39"/>
      <c r="P628" s="29"/>
      <c r="Q628" s="117"/>
      <c r="R628" s="118"/>
      <c r="S628" s="117"/>
      <c r="AD628" s="13"/>
      <c r="AG628" s="13"/>
      <c r="AT628" s="14"/>
    </row>
    <row r="629">
      <c r="B629" s="116"/>
      <c r="E629" s="36"/>
      <c r="F629" s="114"/>
      <c r="H629" s="39"/>
      <c r="I629" s="39"/>
      <c r="J629" s="39"/>
      <c r="K629" s="39"/>
      <c r="L629" s="39"/>
      <c r="M629" s="39"/>
      <c r="N629" s="29"/>
      <c r="O629" s="39"/>
      <c r="P629" s="29"/>
      <c r="Q629" s="117"/>
      <c r="R629" s="118"/>
      <c r="S629" s="117"/>
      <c r="AD629" s="13"/>
      <c r="AG629" s="13"/>
      <c r="AT629" s="14"/>
    </row>
    <row r="630">
      <c r="B630" s="116"/>
      <c r="E630" s="36"/>
      <c r="F630" s="114"/>
      <c r="H630" s="39"/>
      <c r="I630" s="39"/>
      <c r="J630" s="39"/>
      <c r="K630" s="39"/>
      <c r="L630" s="39"/>
      <c r="M630" s="39"/>
      <c r="N630" s="29"/>
      <c r="O630" s="39"/>
      <c r="P630" s="29"/>
      <c r="Q630" s="117"/>
      <c r="R630" s="118"/>
      <c r="S630" s="117"/>
      <c r="AD630" s="13"/>
      <c r="AG630" s="13"/>
      <c r="AT630" s="14"/>
    </row>
    <row r="631">
      <c r="B631" s="116"/>
      <c r="E631" s="36"/>
      <c r="F631" s="114"/>
      <c r="H631" s="39"/>
      <c r="I631" s="39"/>
      <c r="J631" s="39"/>
      <c r="K631" s="39"/>
      <c r="L631" s="39"/>
      <c r="M631" s="39"/>
      <c r="N631" s="29"/>
      <c r="O631" s="39"/>
      <c r="P631" s="29"/>
      <c r="Q631" s="117"/>
      <c r="R631" s="118"/>
      <c r="S631" s="117"/>
      <c r="AD631" s="13"/>
      <c r="AG631" s="13"/>
      <c r="AT631" s="14"/>
    </row>
    <row r="632">
      <c r="B632" s="116"/>
      <c r="E632" s="36"/>
      <c r="F632" s="114"/>
      <c r="H632" s="39"/>
      <c r="I632" s="39"/>
      <c r="J632" s="39"/>
      <c r="K632" s="39"/>
      <c r="L632" s="39"/>
      <c r="M632" s="39"/>
      <c r="N632" s="29"/>
      <c r="O632" s="39"/>
      <c r="P632" s="29"/>
      <c r="Q632" s="117"/>
      <c r="R632" s="118"/>
      <c r="S632" s="117"/>
      <c r="AD632" s="13"/>
      <c r="AG632" s="13"/>
      <c r="AT632" s="14"/>
    </row>
    <row r="633">
      <c r="B633" s="116"/>
      <c r="E633" s="36"/>
      <c r="F633" s="114"/>
      <c r="H633" s="39"/>
      <c r="I633" s="39"/>
      <c r="J633" s="39"/>
      <c r="K633" s="39"/>
      <c r="L633" s="39"/>
      <c r="M633" s="39"/>
      <c r="N633" s="29"/>
      <c r="O633" s="39"/>
      <c r="P633" s="29"/>
      <c r="Q633" s="117"/>
      <c r="R633" s="118"/>
      <c r="S633" s="117"/>
      <c r="AD633" s="13"/>
      <c r="AG633" s="13"/>
      <c r="AT633" s="14"/>
    </row>
    <row r="634">
      <c r="B634" s="116"/>
      <c r="E634" s="36"/>
      <c r="F634" s="114"/>
      <c r="H634" s="39"/>
      <c r="I634" s="39"/>
      <c r="J634" s="39"/>
      <c r="K634" s="39"/>
      <c r="L634" s="39"/>
      <c r="M634" s="39"/>
      <c r="N634" s="29"/>
      <c r="O634" s="39"/>
      <c r="P634" s="29"/>
      <c r="Q634" s="117"/>
      <c r="R634" s="118"/>
      <c r="S634" s="117"/>
      <c r="AD634" s="13"/>
      <c r="AG634" s="13"/>
      <c r="AT634" s="14"/>
    </row>
    <row r="635">
      <c r="B635" s="116"/>
      <c r="E635" s="36"/>
      <c r="F635" s="114"/>
      <c r="H635" s="39"/>
      <c r="I635" s="39"/>
      <c r="J635" s="39"/>
      <c r="K635" s="39"/>
      <c r="L635" s="39"/>
      <c r="M635" s="39"/>
      <c r="N635" s="29"/>
      <c r="O635" s="39"/>
      <c r="P635" s="29"/>
      <c r="Q635" s="117"/>
      <c r="R635" s="118"/>
      <c r="S635" s="117"/>
      <c r="AD635" s="13"/>
      <c r="AG635" s="13"/>
      <c r="AT635" s="14"/>
    </row>
    <row r="636">
      <c r="B636" s="116"/>
      <c r="E636" s="36"/>
      <c r="F636" s="114"/>
      <c r="H636" s="39"/>
      <c r="I636" s="39"/>
      <c r="J636" s="39"/>
      <c r="K636" s="39"/>
      <c r="L636" s="39"/>
      <c r="M636" s="39"/>
      <c r="N636" s="29"/>
      <c r="O636" s="39"/>
      <c r="P636" s="29"/>
      <c r="Q636" s="117"/>
      <c r="R636" s="118"/>
      <c r="S636" s="117"/>
      <c r="AD636" s="13"/>
      <c r="AG636" s="13"/>
      <c r="AT636" s="14"/>
    </row>
    <row r="637">
      <c r="B637" s="116"/>
      <c r="E637" s="36"/>
      <c r="F637" s="114"/>
      <c r="H637" s="39"/>
      <c r="I637" s="39"/>
      <c r="J637" s="39"/>
      <c r="K637" s="39"/>
      <c r="L637" s="39"/>
      <c r="M637" s="39"/>
      <c r="N637" s="29"/>
      <c r="O637" s="39"/>
      <c r="P637" s="29"/>
      <c r="Q637" s="117"/>
      <c r="R637" s="118"/>
      <c r="S637" s="117"/>
      <c r="AD637" s="13"/>
      <c r="AG637" s="13"/>
      <c r="AT637" s="14"/>
    </row>
    <row r="638">
      <c r="B638" s="116"/>
      <c r="E638" s="36"/>
      <c r="F638" s="114"/>
      <c r="H638" s="39"/>
      <c r="I638" s="39"/>
      <c r="J638" s="39"/>
      <c r="K638" s="39"/>
      <c r="L638" s="39"/>
      <c r="M638" s="39"/>
      <c r="N638" s="29"/>
      <c r="O638" s="39"/>
      <c r="P638" s="29"/>
      <c r="Q638" s="117"/>
      <c r="R638" s="118"/>
      <c r="S638" s="117"/>
      <c r="AD638" s="13"/>
      <c r="AG638" s="13"/>
      <c r="AT638" s="14"/>
    </row>
    <row r="639">
      <c r="B639" s="116"/>
      <c r="E639" s="36"/>
      <c r="F639" s="114"/>
      <c r="H639" s="39"/>
      <c r="I639" s="39"/>
      <c r="J639" s="39"/>
      <c r="K639" s="39"/>
      <c r="L639" s="39"/>
      <c r="M639" s="39"/>
      <c r="N639" s="29"/>
      <c r="O639" s="39"/>
      <c r="P639" s="29"/>
      <c r="Q639" s="117"/>
      <c r="R639" s="118"/>
      <c r="S639" s="117"/>
      <c r="AD639" s="13"/>
      <c r="AG639" s="13"/>
      <c r="AT639" s="14"/>
    </row>
    <row r="640">
      <c r="B640" s="116"/>
      <c r="E640" s="36"/>
      <c r="F640" s="114"/>
      <c r="H640" s="39"/>
      <c r="I640" s="39"/>
      <c r="J640" s="39"/>
      <c r="K640" s="39"/>
      <c r="L640" s="39"/>
      <c r="M640" s="39"/>
      <c r="N640" s="29"/>
      <c r="O640" s="39"/>
      <c r="P640" s="29"/>
      <c r="Q640" s="117"/>
      <c r="R640" s="118"/>
      <c r="S640" s="117"/>
      <c r="AD640" s="13"/>
      <c r="AG640" s="13"/>
      <c r="AT640" s="14"/>
    </row>
    <row r="641">
      <c r="B641" s="116"/>
      <c r="E641" s="36"/>
      <c r="F641" s="114"/>
      <c r="H641" s="39"/>
      <c r="I641" s="39"/>
      <c r="J641" s="39"/>
      <c r="K641" s="39"/>
      <c r="L641" s="39"/>
      <c r="M641" s="39"/>
      <c r="N641" s="29"/>
      <c r="O641" s="39"/>
      <c r="P641" s="29"/>
      <c r="Q641" s="117"/>
      <c r="R641" s="118"/>
      <c r="S641" s="117"/>
      <c r="AD641" s="13"/>
      <c r="AG641" s="13"/>
      <c r="AT641" s="14"/>
    </row>
    <row r="642">
      <c r="B642" s="116"/>
      <c r="E642" s="36"/>
      <c r="F642" s="114"/>
      <c r="H642" s="39"/>
      <c r="I642" s="39"/>
      <c r="J642" s="39"/>
      <c r="K642" s="39"/>
      <c r="L642" s="39"/>
      <c r="M642" s="39"/>
      <c r="N642" s="29"/>
      <c r="O642" s="39"/>
      <c r="P642" s="29"/>
      <c r="Q642" s="117"/>
      <c r="R642" s="118"/>
      <c r="S642" s="117"/>
      <c r="AD642" s="13"/>
      <c r="AG642" s="13"/>
      <c r="AT642" s="14"/>
    </row>
    <row r="643">
      <c r="B643" s="116"/>
      <c r="E643" s="36"/>
      <c r="F643" s="114"/>
      <c r="H643" s="39"/>
      <c r="I643" s="39"/>
      <c r="J643" s="39"/>
      <c r="K643" s="39"/>
      <c r="L643" s="39"/>
      <c r="M643" s="39"/>
      <c r="N643" s="29"/>
      <c r="O643" s="39"/>
      <c r="P643" s="29"/>
      <c r="Q643" s="117"/>
      <c r="R643" s="118"/>
      <c r="S643" s="117"/>
      <c r="AD643" s="13"/>
      <c r="AG643" s="13"/>
      <c r="AT643" s="14"/>
    </row>
    <row r="644">
      <c r="B644" s="116"/>
      <c r="E644" s="36"/>
      <c r="F644" s="114"/>
      <c r="H644" s="39"/>
      <c r="I644" s="39"/>
      <c r="J644" s="39"/>
      <c r="K644" s="39"/>
      <c r="L644" s="39"/>
      <c r="M644" s="39"/>
      <c r="N644" s="29"/>
      <c r="O644" s="39"/>
      <c r="P644" s="29"/>
      <c r="Q644" s="117"/>
      <c r="R644" s="118"/>
      <c r="S644" s="117"/>
      <c r="AD644" s="13"/>
      <c r="AG644" s="13"/>
      <c r="AT644" s="14"/>
    </row>
    <row r="645">
      <c r="B645" s="116"/>
      <c r="E645" s="36"/>
      <c r="F645" s="114"/>
      <c r="H645" s="39"/>
      <c r="I645" s="39"/>
      <c r="J645" s="39"/>
      <c r="K645" s="39"/>
      <c r="L645" s="39"/>
      <c r="M645" s="39"/>
      <c r="N645" s="29"/>
      <c r="O645" s="39"/>
      <c r="P645" s="29"/>
      <c r="Q645" s="117"/>
      <c r="R645" s="118"/>
      <c r="S645" s="117"/>
      <c r="AD645" s="13"/>
      <c r="AG645" s="13"/>
      <c r="AT645" s="14"/>
    </row>
    <row r="646">
      <c r="B646" s="116"/>
      <c r="E646" s="36"/>
      <c r="F646" s="114"/>
      <c r="H646" s="39"/>
      <c r="I646" s="39"/>
      <c r="J646" s="39"/>
      <c r="K646" s="39"/>
      <c r="L646" s="39"/>
      <c r="M646" s="39"/>
      <c r="N646" s="29"/>
      <c r="O646" s="39"/>
      <c r="P646" s="29"/>
      <c r="Q646" s="117"/>
      <c r="R646" s="118"/>
      <c r="S646" s="117"/>
      <c r="AD646" s="13"/>
      <c r="AG646" s="13"/>
      <c r="AT646" s="14"/>
    </row>
    <row r="647">
      <c r="B647" s="116"/>
      <c r="E647" s="36"/>
      <c r="F647" s="114"/>
      <c r="H647" s="39"/>
      <c r="I647" s="39"/>
      <c r="J647" s="39"/>
      <c r="K647" s="39"/>
      <c r="L647" s="39"/>
      <c r="M647" s="39"/>
      <c r="N647" s="29"/>
      <c r="O647" s="39"/>
      <c r="P647" s="29"/>
      <c r="Q647" s="117"/>
      <c r="R647" s="118"/>
      <c r="S647" s="117"/>
      <c r="AD647" s="13"/>
      <c r="AG647" s="13"/>
      <c r="AT647" s="14"/>
    </row>
    <row r="648">
      <c r="B648" s="116"/>
      <c r="E648" s="36"/>
      <c r="F648" s="114"/>
      <c r="H648" s="39"/>
      <c r="I648" s="39"/>
      <c r="J648" s="39"/>
      <c r="K648" s="39"/>
      <c r="L648" s="39"/>
      <c r="M648" s="39"/>
      <c r="N648" s="29"/>
      <c r="O648" s="39"/>
      <c r="P648" s="29"/>
      <c r="Q648" s="117"/>
      <c r="R648" s="118"/>
      <c r="S648" s="117"/>
      <c r="AD648" s="13"/>
      <c r="AG648" s="13"/>
      <c r="AT648" s="14"/>
    </row>
    <row r="649">
      <c r="B649" s="116"/>
      <c r="E649" s="36"/>
      <c r="F649" s="114"/>
      <c r="H649" s="39"/>
      <c r="I649" s="39"/>
      <c r="J649" s="39"/>
      <c r="K649" s="39"/>
      <c r="L649" s="39"/>
      <c r="M649" s="39"/>
      <c r="N649" s="29"/>
      <c r="O649" s="39"/>
      <c r="P649" s="29"/>
      <c r="Q649" s="117"/>
      <c r="R649" s="118"/>
      <c r="S649" s="117"/>
      <c r="AD649" s="13"/>
      <c r="AG649" s="13"/>
      <c r="AT649" s="14"/>
    </row>
    <row r="650">
      <c r="B650" s="116"/>
      <c r="E650" s="36"/>
      <c r="F650" s="114"/>
      <c r="H650" s="39"/>
      <c r="I650" s="39"/>
      <c r="J650" s="39"/>
      <c r="K650" s="39"/>
      <c r="L650" s="39"/>
      <c r="M650" s="39"/>
      <c r="N650" s="29"/>
      <c r="O650" s="39"/>
      <c r="P650" s="29"/>
      <c r="Q650" s="117"/>
      <c r="R650" s="118"/>
      <c r="S650" s="117"/>
      <c r="AD650" s="13"/>
      <c r="AG650" s="13"/>
      <c r="AT650" s="14"/>
    </row>
    <row r="651">
      <c r="B651" s="116"/>
      <c r="E651" s="36"/>
      <c r="F651" s="114"/>
      <c r="H651" s="39"/>
      <c r="I651" s="39"/>
      <c r="J651" s="39"/>
      <c r="K651" s="39"/>
      <c r="L651" s="39"/>
      <c r="M651" s="39"/>
      <c r="N651" s="29"/>
      <c r="O651" s="39"/>
      <c r="P651" s="29"/>
      <c r="Q651" s="117"/>
      <c r="R651" s="118"/>
      <c r="S651" s="117"/>
      <c r="AD651" s="13"/>
      <c r="AG651" s="13"/>
      <c r="AT651" s="14"/>
    </row>
    <row r="652">
      <c r="B652" s="116"/>
      <c r="E652" s="36"/>
      <c r="F652" s="114"/>
      <c r="H652" s="39"/>
      <c r="I652" s="39"/>
      <c r="J652" s="39"/>
      <c r="K652" s="39"/>
      <c r="L652" s="39"/>
      <c r="M652" s="39"/>
      <c r="N652" s="29"/>
      <c r="O652" s="39"/>
      <c r="P652" s="29"/>
      <c r="Q652" s="117"/>
      <c r="R652" s="118"/>
      <c r="S652" s="117"/>
      <c r="AD652" s="13"/>
      <c r="AG652" s="13"/>
      <c r="AT652" s="14"/>
    </row>
    <row r="653">
      <c r="B653" s="116"/>
      <c r="E653" s="36"/>
      <c r="F653" s="114"/>
      <c r="H653" s="39"/>
      <c r="I653" s="39"/>
      <c r="J653" s="39"/>
      <c r="K653" s="39"/>
      <c r="L653" s="39"/>
      <c r="M653" s="39"/>
      <c r="N653" s="29"/>
      <c r="O653" s="39"/>
      <c r="P653" s="29"/>
      <c r="Q653" s="117"/>
      <c r="R653" s="118"/>
      <c r="S653" s="117"/>
      <c r="AD653" s="13"/>
      <c r="AG653" s="13"/>
      <c r="AT653" s="14"/>
    </row>
    <row r="654">
      <c r="B654" s="116"/>
      <c r="E654" s="36"/>
      <c r="F654" s="114"/>
      <c r="H654" s="39"/>
      <c r="I654" s="39"/>
      <c r="J654" s="39"/>
      <c r="K654" s="39"/>
      <c r="L654" s="39"/>
      <c r="M654" s="39"/>
      <c r="N654" s="29"/>
      <c r="O654" s="39"/>
      <c r="P654" s="29"/>
      <c r="Q654" s="117"/>
      <c r="R654" s="118"/>
      <c r="S654" s="117"/>
      <c r="AD654" s="13"/>
      <c r="AG654" s="13"/>
      <c r="AT654" s="14"/>
    </row>
    <row r="655">
      <c r="B655" s="116"/>
      <c r="E655" s="36"/>
      <c r="F655" s="114"/>
      <c r="H655" s="39"/>
      <c r="I655" s="39"/>
      <c r="J655" s="39"/>
      <c r="K655" s="39"/>
      <c r="L655" s="39"/>
      <c r="M655" s="39"/>
      <c r="N655" s="29"/>
      <c r="O655" s="39"/>
      <c r="P655" s="29"/>
      <c r="Q655" s="117"/>
      <c r="R655" s="118"/>
      <c r="S655" s="117"/>
      <c r="AD655" s="13"/>
      <c r="AG655" s="13"/>
      <c r="AT655" s="14"/>
    </row>
    <row r="656">
      <c r="B656" s="116"/>
      <c r="E656" s="36"/>
      <c r="F656" s="114"/>
      <c r="H656" s="39"/>
      <c r="I656" s="39"/>
      <c r="J656" s="39"/>
      <c r="K656" s="39"/>
      <c r="L656" s="39"/>
      <c r="M656" s="39"/>
      <c r="N656" s="29"/>
      <c r="O656" s="39"/>
      <c r="P656" s="29"/>
      <c r="Q656" s="117"/>
      <c r="R656" s="118"/>
      <c r="S656" s="117"/>
      <c r="AD656" s="13"/>
      <c r="AG656" s="13"/>
      <c r="AT656" s="14"/>
    </row>
    <row r="657">
      <c r="B657" s="116"/>
      <c r="E657" s="36"/>
      <c r="F657" s="114"/>
      <c r="H657" s="39"/>
      <c r="I657" s="39"/>
      <c r="J657" s="39"/>
      <c r="K657" s="39"/>
      <c r="L657" s="39"/>
      <c r="M657" s="39"/>
      <c r="N657" s="29"/>
      <c r="O657" s="39"/>
      <c r="P657" s="29"/>
      <c r="Q657" s="117"/>
      <c r="R657" s="118"/>
      <c r="S657" s="117"/>
      <c r="AD657" s="13"/>
      <c r="AG657" s="13"/>
      <c r="AT657" s="14"/>
    </row>
    <row r="658">
      <c r="B658" s="116"/>
      <c r="E658" s="36"/>
      <c r="F658" s="114"/>
      <c r="H658" s="39"/>
      <c r="I658" s="39"/>
      <c r="J658" s="39"/>
      <c r="K658" s="39"/>
      <c r="L658" s="39"/>
      <c r="M658" s="39"/>
      <c r="N658" s="29"/>
      <c r="O658" s="39"/>
      <c r="P658" s="29"/>
      <c r="Q658" s="117"/>
      <c r="R658" s="118"/>
      <c r="S658" s="117"/>
      <c r="AD658" s="13"/>
      <c r="AG658" s="13"/>
      <c r="AT658" s="14"/>
    </row>
    <row r="659">
      <c r="B659" s="116"/>
      <c r="E659" s="36"/>
      <c r="F659" s="114"/>
      <c r="H659" s="39"/>
      <c r="I659" s="39"/>
      <c r="J659" s="39"/>
      <c r="K659" s="39"/>
      <c r="L659" s="39"/>
      <c r="M659" s="39"/>
      <c r="N659" s="29"/>
      <c r="O659" s="39"/>
      <c r="P659" s="29"/>
      <c r="Q659" s="117"/>
      <c r="R659" s="118"/>
      <c r="S659" s="117"/>
      <c r="AD659" s="13"/>
      <c r="AG659" s="13"/>
      <c r="AT659" s="14"/>
    </row>
    <row r="660">
      <c r="B660" s="116"/>
      <c r="E660" s="36"/>
      <c r="F660" s="114"/>
      <c r="H660" s="39"/>
      <c r="I660" s="39"/>
      <c r="J660" s="39"/>
      <c r="K660" s="39"/>
      <c r="L660" s="39"/>
      <c r="M660" s="39"/>
      <c r="N660" s="29"/>
      <c r="O660" s="39"/>
      <c r="P660" s="29"/>
      <c r="Q660" s="117"/>
      <c r="R660" s="118"/>
      <c r="S660" s="117"/>
      <c r="AD660" s="13"/>
      <c r="AG660" s="13"/>
      <c r="AT660" s="14"/>
    </row>
    <row r="661">
      <c r="B661" s="116"/>
      <c r="E661" s="36"/>
      <c r="F661" s="114"/>
      <c r="H661" s="39"/>
      <c r="I661" s="39"/>
      <c r="J661" s="39"/>
      <c r="K661" s="39"/>
      <c r="L661" s="39"/>
      <c r="M661" s="39"/>
      <c r="N661" s="29"/>
      <c r="O661" s="39"/>
      <c r="P661" s="29"/>
      <c r="Q661" s="117"/>
      <c r="R661" s="118"/>
      <c r="S661" s="117"/>
      <c r="AD661" s="13"/>
      <c r="AG661" s="13"/>
      <c r="AT661" s="14"/>
    </row>
    <row r="662">
      <c r="B662" s="116"/>
      <c r="E662" s="36"/>
      <c r="F662" s="114"/>
      <c r="H662" s="39"/>
      <c r="I662" s="39"/>
      <c r="J662" s="39"/>
      <c r="K662" s="39"/>
      <c r="L662" s="39"/>
      <c r="M662" s="39"/>
      <c r="N662" s="29"/>
      <c r="O662" s="39"/>
      <c r="P662" s="29"/>
      <c r="Q662" s="117"/>
      <c r="R662" s="118"/>
      <c r="S662" s="117"/>
      <c r="AD662" s="13"/>
      <c r="AG662" s="13"/>
      <c r="AT662" s="14"/>
    </row>
    <row r="663">
      <c r="B663" s="116"/>
      <c r="E663" s="36"/>
      <c r="F663" s="114"/>
      <c r="H663" s="39"/>
      <c r="I663" s="39"/>
      <c r="J663" s="39"/>
      <c r="K663" s="39"/>
      <c r="L663" s="39"/>
      <c r="M663" s="39"/>
      <c r="N663" s="29"/>
      <c r="O663" s="39"/>
      <c r="P663" s="29"/>
      <c r="Q663" s="117"/>
      <c r="R663" s="118"/>
      <c r="S663" s="117"/>
      <c r="AD663" s="13"/>
      <c r="AG663" s="13"/>
      <c r="AT663" s="14"/>
    </row>
    <row r="664">
      <c r="B664" s="116"/>
      <c r="E664" s="36"/>
      <c r="F664" s="114"/>
      <c r="H664" s="39"/>
      <c r="I664" s="39"/>
      <c r="J664" s="39"/>
      <c r="K664" s="39"/>
      <c r="L664" s="39"/>
      <c r="M664" s="39"/>
      <c r="N664" s="29"/>
      <c r="O664" s="39"/>
      <c r="P664" s="29"/>
      <c r="Q664" s="117"/>
      <c r="R664" s="118"/>
      <c r="S664" s="117"/>
      <c r="AD664" s="13"/>
      <c r="AG664" s="13"/>
      <c r="AT664" s="14"/>
    </row>
    <row r="665">
      <c r="B665" s="116"/>
      <c r="E665" s="36"/>
      <c r="F665" s="114"/>
      <c r="H665" s="39"/>
      <c r="I665" s="39"/>
      <c r="J665" s="39"/>
      <c r="K665" s="39"/>
      <c r="L665" s="39"/>
      <c r="M665" s="39"/>
      <c r="N665" s="29"/>
      <c r="O665" s="39"/>
      <c r="P665" s="29"/>
      <c r="Q665" s="117"/>
      <c r="R665" s="118"/>
      <c r="S665" s="117"/>
      <c r="AD665" s="13"/>
      <c r="AG665" s="13"/>
      <c r="AT665" s="14"/>
    </row>
    <row r="666">
      <c r="B666" s="116"/>
      <c r="E666" s="36"/>
      <c r="F666" s="114"/>
      <c r="H666" s="39"/>
      <c r="I666" s="39"/>
      <c r="J666" s="39"/>
      <c r="K666" s="39"/>
      <c r="L666" s="39"/>
      <c r="M666" s="39"/>
      <c r="N666" s="29"/>
      <c r="O666" s="39"/>
      <c r="P666" s="29"/>
      <c r="Q666" s="117"/>
      <c r="R666" s="118"/>
      <c r="S666" s="117"/>
      <c r="AD666" s="13"/>
      <c r="AG666" s="13"/>
      <c r="AT666" s="14"/>
    </row>
    <row r="667">
      <c r="B667" s="116"/>
      <c r="E667" s="36"/>
      <c r="F667" s="114"/>
      <c r="H667" s="39"/>
      <c r="I667" s="39"/>
      <c r="J667" s="39"/>
      <c r="K667" s="39"/>
      <c r="L667" s="39"/>
      <c r="M667" s="39"/>
      <c r="N667" s="29"/>
      <c r="O667" s="39"/>
      <c r="P667" s="29"/>
      <c r="Q667" s="117"/>
      <c r="R667" s="118"/>
      <c r="S667" s="117"/>
      <c r="AD667" s="13"/>
      <c r="AG667" s="13"/>
      <c r="AT667" s="14"/>
    </row>
    <row r="668">
      <c r="B668" s="116"/>
      <c r="E668" s="36"/>
      <c r="F668" s="114"/>
      <c r="H668" s="39"/>
      <c r="I668" s="39"/>
      <c r="J668" s="39"/>
      <c r="K668" s="39"/>
      <c r="L668" s="39"/>
      <c r="M668" s="39"/>
      <c r="N668" s="29"/>
      <c r="O668" s="39"/>
      <c r="P668" s="29"/>
      <c r="Q668" s="117"/>
      <c r="R668" s="118"/>
      <c r="S668" s="117"/>
      <c r="AD668" s="13"/>
      <c r="AG668" s="13"/>
      <c r="AT668" s="14"/>
    </row>
    <row r="669">
      <c r="B669" s="116"/>
      <c r="E669" s="36"/>
      <c r="F669" s="114"/>
      <c r="H669" s="39"/>
      <c r="I669" s="39"/>
      <c r="J669" s="39"/>
      <c r="K669" s="39"/>
      <c r="L669" s="39"/>
      <c r="M669" s="39"/>
      <c r="N669" s="29"/>
      <c r="O669" s="39"/>
      <c r="P669" s="29"/>
      <c r="Q669" s="117"/>
      <c r="R669" s="118"/>
      <c r="S669" s="117"/>
      <c r="AD669" s="13"/>
      <c r="AG669" s="13"/>
      <c r="AT669" s="14"/>
    </row>
    <row r="670">
      <c r="B670" s="116"/>
      <c r="E670" s="36"/>
      <c r="F670" s="114"/>
      <c r="H670" s="39"/>
      <c r="I670" s="39"/>
      <c r="J670" s="39"/>
      <c r="K670" s="39"/>
      <c r="L670" s="39"/>
      <c r="M670" s="39"/>
      <c r="N670" s="29"/>
      <c r="O670" s="39"/>
      <c r="P670" s="29"/>
      <c r="Q670" s="117"/>
      <c r="R670" s="118"/>
      <c r="S670" s="117"/>
      <c r="AD670" s="13"/>
      <c r="AG670" s="13"/>
      <c r="AT670" s="14"/>
    </row>
    <row r="671">
      <c r="B671" s="116"/>
      <c r="E671" s="36"/>
      <c r="F671" s="114"/>
      <c r="H671" s="39"/>
      <c r="I671" s="39"/>
      <c r="J671" s="39"/>
      <c r="K671" s="39"/>
      <c r="L671" s="39"/>
      <c r="M671" s="39"/>
      <c r="N671" s="29"/>
      <c r="O671" s="39"/>
      <c r="P671" s="29"/>
      <c r="Q671" s="117"/>
      <c r="R671" s="118"/>
      <c r="S671" s="117"/>
      <c r="AD671" s="13"/>
      <c r="AG671" s="13"/>
      <c r="AT671" s="14"/>
    </row>
    <row r="672">
      <c r="B672" s="116"/>
      <c r="E672" s="36"/>
      <c r="F672" s="114"/>
      <c r="H672" s="39"/>
      <c r="I672" s="39"/>
      <c r="J672" s="39"/>
      <c r="K672" s="39"/>
      <c r="L672" s="39"/>
      <c r="M672" s="39"/>
      <c r="N672" s="29"/>
      <c r="O672" s="39"/>
      <c r="P672" s="29"/>
      <c r="Q672" s="117"/>
      <c r="R672" s="118"/>
      <c r="S672" s="117"/>
      <c r="AD672" s="13"/>
      <c r="AG672" s="13"/>
      <c r="AT672" s="14"/>
    </row>
    <row r="673">
      <c r="B673" s="116"/>
      <c r="E673" s="36"/>
      <c r="F673" s="114"/>
      <c r="H673" s="39"/>
      <c r="I673" s="39"/>
      <c r="J673" s="39"/>
      <c r="K673" s="39"/>
      <c r="L673" s="39"/>
      <c r="M673" s="39"/>
      <c r="N673" s="29"/>
      <c r="O673" s="39"/>
      <c r="P673" s="29"/>
      <c r="Q673" s="117"/>
      <c r="R673" s="118"/>
      <c r="S673" s="117"/>
      <c r="AD673" s="13"/>
      <c r="AG673" s="13"/>
      <c r="AT673" s="14"/>
    </row>
    <row r="674">
      <c r="B674" s="116"/>
      <c r="E674" s="36"/>
      <c r="F674" s="114"/>
      <c r="H674" s="39"/>
      <c r="I674" s="39"/>
      <c r="J674" s="39"/>
      <c r="K674" s="39"/>
      <c r="L674" s="39"/>
      <c r="M674" s="39"/>
      <c r="N674" s="29"/>
      <c r="O674" s="39"/>
      <c r="P674" s="29"/>
      <c r="Q674" s="117"/>
      <c r="R674" s="118"/>
      <c r="S674" s="117"/>
      <c r="AD674" s="13"/>
      <c r="AG674" s="13"/>
      <c r="AT674" s="14"/>
    </row>
    <row r="675">
      <c r="B675" s="116"/>
      <c r="E675" s="36"/>
      <c r="F675" s="114"/>
      <c r="H675" s="39"/>
      <c r="I675" s="39"/>
      <c r="J675" s="39"/>
      <c r="K675" s="39"/>
      <c r="L675" s="39"/>
      <c r="M675" s="39"/>
      <c r="N675" s="29"/>
      <c r="O675" s="39"/>
      <c r="P675" s="29"/>
      <c r="Q675" s="117"/>
      <c r="R675" s="118"/>
      <c r="S675" s="117"/>
      <c r="AD675" s="13"/>
      <c r="AG675" s="13"/>
      <c r="AT675" s="14"/>
    </row>
    <row r="676">
      <c r="B676" s="116"/>
      <c r="E676" s="36"/>
      <c r="F676" s="114"/>
      <c r="H676" s="39"/>
      <c r="I676" s="39"/>
      <c r="J676" s="39"/>
      <c r="K676" s="39"/>
      <c r="L676" s="39"/>
      <c r="M676" s="39"/>
      <c r="N676" s="29"/>
      <c r="O676" s="39"/>
      <c r="P676" s="29"/>
      <c r="Q676" s="117"/>
      <c r="R676" s="118"/>
      <c r="S676" s="117"/>
      <c r="AD676" s="13"/>
      <c r="AG676" s="13"/>
      <c r="AT676" s="14"/>
    </row>
    <row r="677">
      <c r="B677" s="116"/>
      <c r="E677" s="36"/>
      <c r="F677" s="114"/>
      <c r="H677" s="39"/>
      <c r="I677" s="39"/>
      <c r="J677" s="39"/>
      <c r="K677" s="39"/>
      <c r="L677" s="39"/>
      <c r="M677" s="39"/>
      <c r="N677" s="29"/>
      <c r="O677" s="39"/>
      <c r="P677" s="29"/>
      <c r="Q677" s="117"/>
      <c r="R677" s="118"/>
      <c r="S677" s="117"/>
      <c r="AD677" s="13"/>
      <c r="AG677" s="13"/>
      <c r="AT677" s="14"/>
    </row>
    <row r="678">
      <c r="B678" s="116"/>
      <c r="E678" s="36"/>
      <c r="F678" s="114"/>
      <c r="H678" s="39"/>
      <c r="I678" s="39"/>
      <c r="J678" s="39"/>
      <c r="K678" s="39"/>
      <c r="L678" s="39"/>
      <c r="M678" s="39"/>
      <c r="N678" s="29"/>
      <c r="O678" s="39"/>
      <c r="P678" s="29"/>
      <c r="Q678" s="117"/>
      <c r="R678" s="118"/>
      <c r="S678" s="117"/>
      <c r="AD678" s="13"/>
      <c r="AG678" s="13"/>
      <c r="AT678" s="14"/>
    </row>
    <row r="679">
      <c r="B679" s="116"/>
      <c r="E679" s="36"/>
      <c r="F679" s="114"/>
      <c r="H679" s="39"/>
      <c r="I679" s="39"/>
      <c r="J679" s="39"/>
      <c r="K679" s="39"/>
      <c r="L679" s="39"/>
      <c r="M679" s="39"/>
      <c r="N679" s="29"/>
      <c r="O679" s="39"/>
      <c r="P679" s="29"/>
      <c r="Q679" s="117"/>
      <c r="R679" s="118"/>
      <c r="S679" s="117"/>
      <c r="AD679" s="13"/>
      <c r="AG679" s="13"/>
      <c r="AT679" s="14"/>
    </row>
    <row r="680">
      <c r="B680" s="116"/>
      <c r="E680" s="36"/>
      <c r="F680" s="114"/>
      <c r="H680" s="39"/>
      <c r="I680" s="39"/>
      <c r="J680" s="39"/>
      <c r="K680" s="39"/>
      <c r="L680" s="39"/>
      <c r="M680" s="39"/>
      <c r="N680" s="29"/>
      <c r="O680" s="39"/>
      <c r="P680" s="29"/>
      <c r="Q680" s="117"/>
      <c r="R680" s="118"/>
      <c r="S680" s="117"/>
      <c r="AD680" s="13"/>
      <c r="AG680" s="13"/>
      <c r="AT680" s="14"/>
    </row>
    <row r="681">
      <c r="B681" s="116"/>
      <c r="E681" s="36"/>
      <c r="F681" s="114"/>
      <c r="H681" s="39"/>
      <c r="I681" s="39"/>
      <c r="J681" s="39"/>
      <c r="K681" s="39"/>
      <c r="L681" s="39"/>
      <c r="M681" s="39"/>
      <c r="N681" s="29"/>
      <c r="O681" s="39"/>
      <c r="P681" s="29"/>
      <c r="Q681" s="117"/>
      <c r="R681" s="118"/>
      <c r="S681" s="117"/>
      <c r="AD681" s="13"/>
      <c r="AG681" s="13"/>
      <c r="AT681" s="14"/>
    </row>
    <row r="682">
      <c r="B682" s="116"/>
      <c r="E682" s="36"/>
      <c r="F682" s="114"/>
      <c r="H682" s="39"/>
      <c r="I682" s="39"/>
      <c r="J682" s="39"/>
      <c r="K682" s="39"/>
      <c r="L682" s="39"/>
      <c r="M682" s="39"/>
      <c r="N682" s="29"/>
      <c r="O682" s="39"/>
      <c r="P682" s="29"/>
      <c r="Q682" s="117"/>
      <c r="R682" s="118"/>
      <c r="S682" s="117"/>
      <c r="AD682" s="13"/>
      <c r="AG682" s="13"/>
      <c r="AT682" s="14"/>
    </row>
    <row r="683">
      <c r="B683" s="116"/>
      <c r="E683" s="36"/>
      <c r="F683" s="114"/>
      <c r="H683" s="39"/>
      <c r="I683" s="39"/>
      <c r="J683" s="39"/>
      <c r="K683" s="39"/>
      <c r="L683" s="39"/>
      <c r="M683" s="39"/>
      <c r="N683" s="29"/>
      <c r="O683" s="39"/>
      <c r="P683" s="29"/>
      <c r="Q683" s="117"/>
      <c r="R683" s="118"/>
      <c r="S683" s="117"/>
      <c r="AD683" s="13"/>
      <c r="AG683" s="13"/>
      <c r="AT683" s="14"/>
    </row>
    <row r="684">
      <c r="B684" s="116"/>
      <c r="E684" s="36"/>
      <c r="F684" s="114"/>
      <c r="H684" s="39"/>
      <c r="I684" s="39"/>
      <c r="J684" s="39"/>
      <c r="K684" s="39"/>
      <c r="L684" s="39"/>
      <c r="M684" s="39"/>
      <c r="N684" s="29"/>
      <c r="O684" s="39"/>
      <c r="P684" s="29"/>
      <c r="Q684" s="117"/>
      <c r="R684" s="118"/>
      <c r="S684" s="117"/>
      <c r="AD684" s="13"/>
      <c r="AG684" s="13"/>
      <c r="AT684" s="14"/>
    </row>
    <row r="685">
      <c r="B685" s="116"/>
      <c r="E685" s="36"/>
      <c r="F685" s="114"/>
      <c r="H685" s="39"/>
      <c r="I685" s="39"/>
      <c r="J685" s="39"/>
      <c r="K685" s="39"/>
      <c r="L685" s="39"/>
      <c r="M685" s="39"/>
      <c r="N685" s="29"/>
      <c r="O685" s="39"/>
      <c r="P685" s="29"/>
      <c r="Q685" s="117"/>
      <c r="R685" s="118"/>
      <c r="S685" s="117"/>
      <c r="AD685" s="13"/>
      <c r="AG685" s="13"/>
      <c r="AT685" s="14"/>
    </row>
    <row r="686">
      <c r="B686" s="116"/>
      <c r="E686" s="36"/>
      <c r="F686" s="114"/>
      <c r="H686" s="39"/>
      <c r="I686" s="39"/>
      <c r="J686" s="39"/>
      <c r="K686" s="39"/>
      <c r="L686" s="39"/>
      <c r="M686" s="39"/>
      <c r="N686" s="29"/>
      <c r="O686" s="39"/>
      <c r="P686" s="29"/>
      <c r="Q686" s="117"/>
      <c r="R686" s="118"/>
      <c r="S686" s="117"/>
      <c r="AD686" s="13"/>
      <c r="AG686" s="13"/>
      <c r="AT686" s="14"/>
    </row>
    <row r="687">
      <c r="B687" s="116"/>
      <c r="E687" s="36"/>
      <c r="F687" s="114"/>
      <c r="H687" s="39"/>
      <c r="I687" s="39"/>
      <c r="J687" s="39"/>
      <c r="K687" s="39"/>
      <c r="L687" s="39"/>
      <c r="M687" s="39"/>
      <c r="N687" s="29"/>
      <c r="O687" s="39"/>
      <c r="P687" s="29"/>
      <c r="Q687" s="117"/>
      <c r="R687" s="118"/>
      <c r="S687" s="117"/>
      <c r="AD687" s="13"/>
      <c r="AG687" s="13"/>
      <c r="AT687" s="14"/>
    </row>
    <row r="688">
      <c r="B688" s="116"/>
      <c r="E688" s="36"/>
      <c r="F688" s="114"/>
      <c r="H688" s="39"/>
      <c r="I688" s="39"/>
      <c r="J688" s="39"/>
      <c r="K688" s="39"/>
      <c r="L688" s="39"/>
      <c r="M688" s="39"/>
      <c r="N688" s="29"/>
      <c r="O688" s="39"/>
      <c r="P688" s="29"/>
      <c r="Q688" s="117"/>
      <c r="R688" s="118"/>
      <c r="S688" s="117"/>
      <c r="AD688" s="13"/>
      <c r="AG688" s="13"/>
      <c r="AT688" s="14"/>
    </row>
    <row r="689">
      <c r="B689" s="116"/>
      <c r="E689" s="36"/>
      <c r="F689" s="114"/>
      <c r="H689" s="39"/>
      <c r="I689" s="39"/>
      <c r="J689" s="39"/>
      <c r="K689" s="39"/>
      <c r="L689" s="39"/>
      <c r="M689" s="39"/>
      <c r="N689" s="29"/>
      <c r="O689" s="39"/>
      <c r="P689" s="29"/>
      <c r="Q689" s="117"/>
      <c r="R689" s="118"/>
      <c r="S689" s="117"/>
      <c r="AD689" s="13"/>
      <c r="AG689" s="13"/>
      <c r="AT689" s="14"/>
    </row>
    <row r="690">
      <c r="B690" s="116"/>
      <c r="E690" s="36"/>
      <c r="F690" s="114"/>
      <c r="H690" s="39"/>
      <c r="I690" s="39"/>
      <c r="J690" s="39"/>
      <c r="K690" s="39"/>
      <c r="L690" s="39"/>
      <c r="M690" s="39"/>
      <c r="N690" s="29"/>
      <c r="O690" s="39"/>
      <c r="P690" s="29"/>
      <c r="Q690" s="117"/>
      <c r="R690" s="118"/>
      <c r="S690" s="117"/>
      <c r="AD690" s="13"/>
      <c r="AG690" s="13"/>
      <c r="AT690" s="14"/>
    </row>
    <row r="691">
      <c r="B691" s="116"/>
      <c r="E691" s="36"/>
      <c r="F691" s="114"/>
      <c r="H691" s="39"/>
      <c r="I691" s="39"/>
      <c r="J691" s="39"/>
      <c r="K691" s="39"/>
      <c r="L691" s="39"/>
      <c r="M691" s="39"/>
      <c r="N691" s="29"/>
      <c r="O691" s="39"/>
      <c r="P691" s="29"/>
      <c r="Q691" s="117"/>
      <c r="R691" s="118"/>
      <c r="S691" s="117"/>
      <c r="AD691" s="13"/>
      <c r="AG691" s="13"/>
      <c r="AT691" s="14"/>
    </row>
    <row r="692">
      <c r="B692" s="116"/>
      <c r="E692" s="36"/>
      <c r="F692" s="114"/>
      <c r="H692" s="39"/>
      <c r="I692" s="39"/>
      <c r="J692" s="39"/>
      <c r="K692" s="39"/>
      <c r="L692" s="39"/>
      <c r="M692" s="39"/>
      <c r="N692" s="29"/>
      <c r="O692" s="39"/>
      <c r="P692" s="29"/>
      <c r="Q692" s="117"/>
      <c r="R692" s="118"/>
      <c r="S692" s="117"/>
      <c r="AD692" s="13"/>
      <c r="AG692" s="13"/>
      <c r="AT692" s="14"/>
    </row>
    <row r="693">
      <c r="B693" s="116"/>
      <c r="E693" s="36"/>
      <c r="F693" s="114"/>
      <c r="H693" s="39"/>
      <c r="I693" s="39"/>
      <c r="J693" s="39"/>
      <c r="K693" s="39"/>
      <c r="L693" s="39"/>
      <c r="M693" s="39"/>
      <c r="N693" s="29"/>
      <c r="O693" s="39"/>
      <c r="P693" s="29"/>
      <c r="Q693" s="117"/>
      <c r="R693" s="118"/>
      <c r="S693" s="117"/>
      <c r="AD693" s="13"/>
      <c r="AG693" s="13"/>
      <c r="AT693" s="14"/>
    </row>
    <row r="694">
      <c r="B694" s="116"/>
      <c r="E694" s="36"/>
      <c r="F694" s="114"/>
      <c r="H694" s="39"/>
      <c r="I694" s="39"/>
      <c r="J694" s="39"/>
      <c r="K694" s="39"/>
      <c r="L694" s="39"/>
      <c r="M694" s="39"/>
      <c r="N694" s="29"/>
      <c r="O694" s="39"/>
      <c r="P694" s="29"/>
      <c r="Q694" s="117"/>
      <c r="R694" s="118"/>
      <c r="S694" s="117"/>
      <c r="AD694" s="13"/>
      <c r="AG694" s="13"/>
      <c r="AT694" s="14"/>
    </row>
    <row r="695">
      <c r="B695" s="116"/>
      <c r="E695" s="36"/>
      <c r="F695" s="114"/>
      <c r="H695" s="39"/>
      <c r="I695" s="39"/>
      <c r="J695" s="39"/>
      <c r="K695" s="39"/>
      <c r="L695" s="39"/>
      <c r="M695" s="39"/>
      <c r="N695" s="29"/>
      <c r="O695" s="39"/>
      <c r="P695" s="29"/>
      <c r="Q695" s="117"/>
      <c r="R695" s="118"/>
      <c r="S695" s="117"/>
      <c r="AD695" s="13"/>
      <c r="AG695" s="13"/>
      <c r="AT695" s="14"/>
    </row>
    <row r="696">
      <c r="B696" s="116"/>
      <c r="E696" s="36"/>
      <c r="F696" s="114"/>
      <c r="H696" s="39"/>
      <c r="I696" s="39"/>
      <c r="J696" s="39"/>
      <c r="K696" s="39"/>
      <c r="L696" s="39"/>
      <c r="M696" s="39"/>
      <c r="N696" s="29"/>
      <c r="O696" s="39"/>
      <c r="P696" s="29"/>
      <c r="Q696" s="117"/>
      <c r="R696" s="118"/>
      <c r="S696" s="117"/>
      <c r="AD696" s="13"/>
      <c r="AG696" s="13"/>
      <c r="AT696" s="14"/>
    </row>
    <row r="697">
      <c r="B697" s="116"/>
      <c r="E697" s="36"/>
      <c r="F697" s="114"/>
      <c r="H697" s="39"/>
      <c r="I697" s="39"/>
      <c r="J697" s="39"/>
      <c r="K697" s="39"/>
      <c r="L697" s="39"/>
      <c r="M697" s="39"/>
      <c r="N697" s="29"/>
      <c r="O697" s="39"/>
      <c r="P697" s="29"/>
      <c r="Q697" s="117"/>
      <c r="R697" s="118"/>
      <c r="S697" s="117"/>
      <c r="AD697" s="13"/>
      <c r="AG697" s="13"/>
      <c r="AT697" s="14"/>
    </row>
    <row r="698">
      <c r="B698" s="116"/>
      <c r="E698" s="36"/>
      <c r="F698" s="114"/>
      <c r="H698" s="39"/>
      <c r="I698" s="39"/>
      <c r="J698" s="39"/>
      <c r="K698" s="39"/>
      <c r="L698" s="39"/>
      <c r="M698" s="39"/>
      <c r="N698" s="29"/>
      <c r="O698" s="39"/>
      <c r="P698" s="29"/>
      <c r="Q698" s="117"/>
      <c r="R698" s="118"/>
      <c r="S698" s="117"/>
      <c r="AD698" s="13"/>
      <c r="AG698" s="13"/>
      <c r="AT698" s="14"/>
    </row>
    <row r="699">
      <c r="B699" s="116"/>
      <c r="E699" s="36"/>
      <c r="F699" s="114"/>
      <c r="H699" s="39"/>
      <c r="I699" s="39"/>
      <c r="J699" s="39"/>
      <c r="K699" s="39"/>
      <c r="L699" s="39"/>
      <c r="M699" s="39"/>
      <c r="N699" s="29"/>
      <c r="O699" s="39"/>
      <c r="P699" s="29"/>
      <c r="Q699" s="117"/>
      <c r="R699" s="118"/>
      <c r="S699" s="117"/>
      <c r="AD699" s="13"/>
      <c r="AG699" s="13"/>
      <c r="AT699" s="14"/>
    </row>
    <row r="700">
      <c r="B700" s="116"/>
      <c r="E700" s="36"/>
      <c r="F700" s="114"/>
      <c r="H700" s="39"/>
      <c r="I700" s="39"/>
      <c r="J700" s="39"/>
      <c r="K700" s="39"/>
      <c r="L700" s="39"/>
      <c r="M700" s="39"/>
      <c r="N700" s="29"/>
      <c r="O700" s="39"/>
      <c r="P700" s="29"/>
      <c r="Q700" s="117"/>
      <c r="R700" s="118"/>
      <c r="S700" s="117"/>
      <c r="AD700" s="13"/>
      <c r="AG700" s="13"/>
      <c r="AT700" s="14"/>
    </row>
    <row r="701">
      <c r="B701" s="116"/>
      <c r="E701" s="36"/>
      <c r="F701" s="114"/>
      <c r="H701" s="39"/>
      <c r="I701" s="39"/>
      <c r="J701" s="39"/>
      <c r="K701" s="39"/>
      <c r="L701" s="39"/>
      <c r="M701" s="39"/>
      <c r="N701" s="29"/>
      <c r="O701" s="39"/>
      <c r="P701" s="29"/>
      <c r="Q701" s="117"/>
      <c r="R701" s="118"/>
      <c r="S701" s="117"/>
      <c r="AD701" s="13"/>
      <c r="AG701" s="13"/>
      <c r="AT701" s="14"/>
    </row>
    <row r="702">
      <c r="B702" s="116"/>
      <c r="E702" s="36"/>
      <c r="F702" s="114"/>
      <c r="H702" s="39"/>
      <c r="I702" s="39"/>
      <c r="J702" s="39"/>
      <c r="K702" s="39"/>
      <c r="L702" s="39"/>
      <c r="M702" s="39"/>
      <c r="N702" s="29"/>
      <c r="O702" s="39"/>
      <c r="P702" s="29"/>
      <c r="Q702" s="117"/>
      <c r="R702" s="118"/>
      <c r="S702" s="117"/>
      <c r="AD702" s="13"/>
      <c r="AG702" s="13"/>
      <c r="AT702" s="14"/>
    </row>
    <row r="703">
      <c r="B703" s="116"/>
      <c r="E703" s="36"/>
      <c r="F703" s="114"/>
      <c r="H703" s="39"/>
      <c r="I703" s="39"/>
      <c r="J703" s="39"/>
      <c r="K703" s="39"/>
      <c r="L703" s="39"/>
      <c r="M703" s="39"/>
      <c r="N703" s="29"/>
      <c r="O703" s="39"/>
      <c r="P703" s="29"/>
      <c r="Q703" s="117"/>
      <c r="R703" s="118"/>
      <c r="S703" s="117"/>
      <c r="AD703" s="13"/>
      <c r="AG703" s="13"/>
      <c r="AT703" s="14"/>
    </row>
    <row r="704">
      <c r="B704" s="116"/>
      <c r="E704" s="36"/>
      <c r="F704" s="114"/>
      <c r="H704" s="39"/>
      <c r="I704" s="39"/>
      <c r="J704" s="39"/>
      <c r="K704" s="39"/>
      <c r="L704" s="39"/>
      <c r="M704" s="39"/>
      <c r="N704" s="29"/>
      <c r="O704" s="39"/>
      <c r="P704" s="29"/>
      <c r="Q704" s="117"/>
      <c r="R704" s="118"/>
      <c r="S704" s="117"/>
      <c r="AD704" s="13"/>
      <c r="AG704" s="13"/>
      <c r="AT704" s="14"/>
    </row>
    <row r="705">
      <c r="B705" s="116"/>
      <c r="E705" s="36"/>
      <c r="F705" s="114"/>
      <c r="H705" s="39"/>
      <c r="I705" s="39"/>
      <c r="J705" s="39"/>
      <c r="K705" s="39"/>
      <c r="L705" s="39"/>
      <c r="M705" s="39"/>
      <c r="N705" s="29"/>
      <c r="O705" s="39"/>
      <c r="P705" s="29"/>
      <c r="Q705" s="117"/>
      <c r="R705" s="118"/>
      <c r="S705" s="117"/>
      <c r="AD705" s="13"/>
      <c r="AG705" s="13"/>
      <c r="AT705" s="14"/>
    </row>
    <row r="706">
      <c r="B706" s="116"/>
      <c r="E706" s="36"/>
      <c r="F706" s="114"/>
      <c r="H706" s="39"/>
      <c r="I706" s="39"/>
      <c r="J706" s="39"/>
      <c r="K706" s="39"/>
      <c r="L706" s="39"/>
      <c r="M706" s="39"/>
      <c r="N706" s="29"/>
      <c r="O706" s="39"/>
      <c r="P706" s="29"/>
      <c r="Q706" s="117"/>
      <c r="R706" s="118"/>
      <c r="S706" s="117"/>
      <c r="AD706" s="13"/>
      <c r="AG706" s="13"/>
      <c r="AT706" s="14"/>
    </row>
    <row r="707">
      <c r="B707" s="116"/>
      <c r="E707" s="36"/>
      <c r="F707" s="114"/>
      <c r="H707" s="39"/>
      <c r="I707" s="39"/>
      <c r="J707" s="39"/>
      <c r="K707" s="39"/>
      <c r="L707" s="39"/>
      <c r="M707" s="39"/>
      <c r="N707" s="29"/>
      <c r="O707" s="39"/>
      <c r="P707" s="29"/>
      <c r="Q707" s="117"/>
      <c r="R707" s="118"/>
      <c r="S707" s="117"/>
      <c r="AD707" s="13"/>
      <c r="AG707" s="13"/>
      <c r="AT707" s="14"/>
    </row>
    <row r="708">
      <c r="B708" s="116"/>
      <c r="E708" s="36"/>
      <c r="F708" s="114"/>
      <c r="H708" s="39"/>
      <c r="I708" s="39"/>
      <c r="J708" s="39"/>
      <c r="K708" s="39"/>
      <c r="L708" s="39"/>
      <c r="M708" s="39"/>
      <c r="N708" s="29"/>
      <c r="O708" s="39"/>
      <c r="P708" s="29"/>
      <c r="Q708" s="117"/>
      <c r="R708" s="118"/>
      <c r="S708" s="117"/>
      <c r="AD708" s="13"/>
      <c r="AG708" s="13"/>
      <c r="AT708" s="14"/>
    </row>
    <row r="709">
      <c r="B709" s="116"/>
      <c r="E709" s="36"/>
      <c r="F709" s="114"/>
      <c r="H709" s="39"/>
      <c r="I709" s="39"/>
      <c r="J709" s="39"/>
      <c r="K709" s="39"/>
      <c r="L709" s="39"/>
      <c r="M709" s="39"/>
      <c r="N709" s="29"/>
      <c r="O709" s="39"/>
      <c r="P709" s="29"/>
      <c r="Q709" s="117"/>
      <c r="R709" s="118"/>
      <c r="S709" s="117"/>
      <c r="AD709" s="13"/>
      <c r="AG709" s="13"/>
      <c r="AT709" s="14"/>
    </row>
    <row r="710">
      <c r="B710" s="116"/>
      <c r="E710" s="36"/>
      <c r="F710" s="114"/>
      <c r="H710" s="39"/>
      <c r="I710" s="39"/>
      <c r="J710" s="39"/>
      <c r="K710" s="39"/>
      <c r="L710" s="39"/>
      <c r="M710" s="39"/>
      <c r="N710" s="29"/>
      <c r="O710" s="39"/>
      <c r="P710" s="29"/>
      <c r="Q710" s="117"/>
      <c r="R710" s="118"/>
      <c r="S710" s="117"/>
      <c r="AD710" s="13"/>
      <c r="AG710" s="13"/>
      <c r="AT710" s="14"/>
    </row>
    <row r="711">
      <c r="B711" s="116"/>
      <c r="E711" s="36"/>
      <c r="F711" s="114"/>
      <c r="H711" s="39"/>
      <c r="I711" s="39"/>
      <c r="J711" s="39"/>
      <c r="K711" s="39"/>
      <c r="L711" s="39"/>
      <c r="M711" s="39"/>
      <c r="N711" s="29"/>
      <c r="O711" s="39"/>
      <c r="P711" s="29"/>
      <c r="Q711" s="117"/>
      <c r="R711" s="118"/>
      <c r="S711" s="117"/>
      <c r="AD711" s="13"/>
      <c r="AG711" s="13"/>
      <c r="AT711" s="14"/>
    </row>
    <row r="712">
      <c r="B712" s="116"/>
      <c r="E712" s="36"/>
      <c r="F712" s="114"/>
      <c r="H712" s="39"/>
      <c r="I712" s="39"/>
      <c r="J712" s="39"/>
      <c r="K712" s="39"/>
      <c r="L712" s="39"/>
      <c r="M712" s="39"/>
      <c r="N712" s="29"/>
      <c r="O712" s="39"/>
      <c r="P712" s="29"/>
      <c r="Q712" s="117"/>
      <c r="R712" s="118"/>
      <c r="S712" s="117"/>
      <c r="AD712" s="13"/>
      <c r="AG712" s="13"/>
      <c r="AT712" s="14"/>
    </row>
    <row r="713">
      <c r="B713" s="116"/>
      <c r="E713" s="36"/>
      <c r="F713" s="114"/>
      <c r="H713" s="39"/>
      <c r="I713" s="39"/>
      <c r="J713" s="39"/>
      <c r="K713" s="39"/>
      <c r="L713" s="39"/>
      <c r="M713" s="39"/>
      <c r="N713" s="29"/>
      <c r="O713" s="39"/>
      <c r="P713" s="29"/>
      <c r="Q713" s="117"/>
      <c r="R713" s="118"/>
      <c r="S713" s="117"/>
      <c r="AD713" s="13"/>
      <c r="AG713" s="13"/>
      <c r="AT713" s="14"/>
    </row>
    <row r="714">
      <c r="B714" s="116"/>
      <c r="E714" s="36"/>
      <c r="F714" s="114"/>
      <c r="H714" s="39"/>
      <c r="I714" s="39"/>
      <c r="J714" s="39"/>
      <c r="K714" s="39"/>
      <c r="L714" s="39"/>
      <c r="M714" s="39"/>
      <c r="N714" s="29"/>
      <c r="O714" s="39"/>
      <c r="P714" s="29"/>
      <c r="Q714" s="117"/>
      <c r="R714" s="118"/>
      <c r="S714" s="117"/>
      <c r="AD714" s="13"/>
      <c r="AG714" s="13"/>
      <c r="AT714" s="14"/>
    </row>
    <row r="715">
      <c r="B715" s="116"/>
      <c r="E715" s="36"/>
      <c r="F715" s="114"/>
      <c r="H715" s="39"/>
      <c r="I715" s="39"/>
      <c r="J715" s="39"/>
      <c r="K715" s="39"/>
      <c r="L715" s="39"/>
      <c r="M715" s="39"/>
      <c r="N715" s="29"/>
      <c r="O715" s="39"/>
      <c r="P715" s="29"/>
      <c r="Q715" s="117"/>
      <c r="R715" s="118"/>
      <c r="S715" s="117"/>
      <c r="AD715" s="13"/>
      <c r="AG715" s="13"/>
      <c r="AT715" s="14"/>
    </row>
    <row r="716">
      <c r="B716" s="116"/>
      <c r="E716" s="36"/>
      <c r="F716" s="114"/>
      <c r="H716" s="39"/>
      <c r="I716" s="39"/>
      <c r="J716" s="39"/>
      <c r="K716" s="39"/>
      <c r="L716" s="39"/>
      <c r="M716" s="39"/>
      <c r="N716" s="29"/>
      <c r="O716" s="39"/>
      <c r="P716" s="29"/>
      <c r="Q716" s="117"/>
      <c r="R716" s="118"/>
      <c r="S716" s="117"/>
      <c r="AD716" s="13"/>
      <c r="AG716" s="13"/>
      <c r="AT716" s="14"/>
    </row>
    <row r="717">
      <c r="B717" s="116"/>
      <c r="E717" s="36"/>
      <c r="F717" s="114"/>
      <c r="H717" s="39"/>
      <c r="I717" s="39"/>
      <c r="J717" s="39"/>
      <c r="K717" s="39"/>
      <c r="L717" s="39"/>
      <c r="M717" s="39"/>
      <c r="N717" s="29"/>
      <c r="O717" s="39"/>
      <c r="P717" s="29"/>
      <c r="Q717" s="117"/>
      <c r="R717" s="118"/>
      <c r="S717" s="117"/>
      <c r="AD717" s="13"/>
      <c r="AG717" s="13"/>
      <c r="AT717" s="14"/>
    </row>
    <row r="718">
      <c r="B718" s="116"/>
      <c r="E718" s="36"/>
      <c r="F718" s="114"/>
      <c r="H718" s="39"/>
      <c r="I718" s="39"/>
      <c r="J718" s="39"/>
      <c r="K718" s="39"/>
      <c r="L718" s="39"/>
      <c r="M718" s="39"/>
      <c r="N718" s="29"/>
      <c r="O718" s="39"/>
      <c r="P718" s="29"/>
      <c r="Q718" s="117"/>
      <c r="R718" s="118"/>
      <c r="S718" s="117"/>
      <c r="AD718" s="13"/>
      <c r="AG718" s="13"/>
      <c r="AT718" s="14"/>
    </row>
    <row r="719">
      <c r="B719" s="116"/>
      <c r="E719" s="36"/>
      <c r="F719" s="114"/>
      <c r="H719" s="39"/>
      <c r="I719" s="39"/>
      <c r="J719" s="39"/>
      <c r="K719" s="39"/>
      <c r="L719" s="39"/>
      <c r="M719" s="39"/>
      <c r="N719" s="29"/>
      <c r="O719" s="39"/>
      <c r="P719" s="29"/>
      <c r="Q719" s="117"/>
      <c r="R719" s="118"/>
      <c r="S719" s="117"/>
      <c r="AD719" s="13"/>
      <c r="AG719" s="13"/>
      <c r="AT719" s="14"/>
    </row>
    <row r="720">
      <c r="B720" s="116"/>
      <c r="E720" s="36"/>
      <c r="F720" s="114"/>
      <c r="H720" s="39"/>
      <c r="I720" s="39"/>
      <c r="J720" s="39"/>
      <c r="K720" s="39"/>
      <c r="L720" s="39"/>
      <c r="M720" s="39"/>
      <c r="N720" s="29"/>
      <c r="O720" s="39"/>
      <c r="P720" s="29"/>
      <c r="Q720" s="117"/>
      <c r="R720" s="118"/>
      <c r="S720" s="117"/>
      <c r="AD720" s="13"/>
      <c r="AG720" s="13"/>
      <c r="AT720" s="14"/>
    </row>
    <row r="721">
      <c r="B721" s="116"/>
      <c r="E721" s="36"/>
      <c r="F721" s="114"/>
      <c r="H721" s="39"/>
      <c r="I721" s="39"/>
      <c r="J721" s="39"/>
      <c r="K721" s="39"/>
      <c r="L721" s="39"/>
      <c r="M721" s="39"/>
      <c r="N721" s="29"/>
      <c r="O721" s="39"/>
      <c r="P721" s="29"/>
      <c r="Q721" s="117"/>
      <c r="R721" s="118"/>
      <c r="S721" s="117"/>
      <c r="AD721" s="13"/>
      <c r="AG721" s="13"/>
      <c r="AT721" s="14"/>
    </row>
    <row r="722">
      <c r="B722" s="116"/>
      <c r="E722" s="36"/>
      <c r="F722" s="114"/>
      <c r="H722" s="39"/>
      <c r="I722" s="39"/>
      <c r="J722" s="39"/>
      <c r="K722" s="39"/>
      <c r="L722" s="39"/>
      <c r="M722" s="39"/>
      <c r="N722" s="29"/>
      <c r="O722" s="39"/>
      <c r="P722" s="29"/>
      <c r="Q722" s="117"/>
      <c r="R722" s="118"/>
      <c r="S722" s="117"/>
      <c r="AD722" s="13"/>
      <c r="AG722" s="13"/>
      <c r="AT722" s="14"/>
    </row>
    <row r="723">
      <c r="B723" s="116"/>
      <c r="E723" s="36"/>
      <c r="F723" s="114"/>
      <c r="H723" s="39"/>
      <c r="I723" s="39"/>
      <c r="J723" s="39"/>
      <c r="K723" s="39"/>
      <c r="L723" s="39"/>
      <c r="M723" s="39"/>
      <c r="N723" s="29"/>
      <c r="O723" s="39"/>
      <c r="P723" s="29"/>
      <c r="Q723" s="117"/>
      <c r="R723" s="118"/>
      <c r="S723" s="117"/>
      <c r="AD723" s="13"/>
      <c r="AG723" s="13"/>
      <c r="AT723" s="14"/>
    </row>
    <row r="724">
      <c r="B724" s="116"/>
      <c r="E724" s="36"/>
      <c r="F724" s="114"/>
      <c r="H724" s="39"/>
      <c r="I724" s="39"/>
      <c r="J724" s="39"/>
      <c r="K724" s="39"/>
      <c r="L724" s="39"/>
      <c r="M724" s="39"/>
      <c r="N724" s="29"/>
      <c r="O724" s="39"/>
      <c r="P724" s="29"/>
      <c r="Q724" s="117"/>
      <c r="R724" s="118"/>
      <c r="S724" s="117"/>
      <c r="AD724" s="13"/>
      <c r="AG724" s="13"/>
      <c r="AT724" s="14"/>
    </row>
    <row r="725">
      <c r="B725" s="116"/>
      <c r="E725" s="36"/>
      <c r="F725" s="114"/>
      <c r="H725" s="39"/>
      <c r="I725" s="39"/>
      <c r="J725" s="39"/>
      <c r="K725" s="39"/>
      <c r="L725" s="39"/>
      <c r="M725" s="39"/>
      <c r="N725" s="29"/>
      <c r="O725" s="39"/>
      <c r="P725" s="29"/>
      <c r="Q725" s="117"/>
      <c r="R725" s="118"/>
      <c r="S725" s="117"/>
      <c r="AD725" s="13"/>
      <c r="AG725" s="13"/>
      <c r="AT725" s="14"/>
    </row>
    <row r="726">
      <c r="B726" s="116"/>
      <c r="E726" s="36"/>
      <c r="F726" s="114"/>
      <c r="H726" s="39"/>
      <c r="I726" s="39"/>
      <c r="J726" s="39"/>
      <c r="K726" s="39"/>
      <c r="L726" s="39"/>
      <c r="M726" s="39"/>
      <c r="N726" s="29"/>
      <c r="O726" s="39"/>
      <c r="P726" s="29"/>
      <c r="Q726" s="117"/>
      <c r="R726" s="118"/>
      <c r="S726" s="117"/>
      <c r="AD726" s="13"/>
      <c r="AG726" s="13"/>
      <c r="AT726" s="14"/>
    </row>
    <row r="727">
      <c r="B727" s="116"/>
      <c r="E727" s="36"/>
      <c r="F727" s="114"/>
      <c r="H727" s="39"/>
      <c r="I727" s="39"/>
      <c r="J727" s="39"/>
      <c r="K727" s="39"/>
      <c r="L727" s="39"/>
      <c r="M727" s="39"/>
      <c r="N727" s="29"/>
      <c r="O727" s="39"/>
      <c r="P727" s="29"/>
      <c r="Q727" s="117"/>
      <c r="R727" s="118"/>
      <c r="S727" s="117"/>
      <c r="AD727" s="13"/>
      <c r="AG727" s="13"/>
      <c r="AT727" s="14"/>
    </row>
    <row r="728">
      <c r="B728" s="116"/>
      <c r="E728" s="36"/>
      <c r="F728" s="114"/>
      <c r="H728" s="39"/>
      <c r="I728" s="39"/>
      <c r="J728" s="39"/>
      <c r="K728" s="39"/>
      <c r="L728" s="39"/>
      <c r="M728" s="39"/>
      <c r="N728" s="29"/>
      <c r="O728" s="39"/>
      <c r="P728" s="29"/>
      <c r="Q728" s="117"/>
      <c r="R728" s="118"/>
      <c r="S728" s="117"/>
      <c r="AD728" s="13"/>
      <c r="AG728" s="13"/>
      <c r="AT728" s="14"/>
    </row>
    <row r="729">
      <c r="B729" s="116"/>
      <c r="E729" s="36"/>
      <c r="F729" s="114"/>
      <c r="H729" s="39"/>
      <c r="I729" s="39"/>
      <c r="J729" s="39"/>
      <c r="K729" s="39"/>
      <c r="L729" s="39"/>
      <c r="M729" s="39"/>
      <c r="N729" s="29"/>
      <c r="O729" s="39"/>
      <c r="P729" s="29"/>
      <c r="Q729" s="117"/>
      <c r="R729" s="118"/>
      <c r="S729" s="117"/>
      <c r="AD729" s="13"/>
      <c r="AG729" s="13"/>
      <c r="AT729" s="14"/>
    </row>
    <row r="730">
      <c r="B730" s="116"/>
      <c r="E730" s="36"/>
      <c r="F730" s="114"/>
      <c r="H730" s="39"/>
      <c r="I730" s="39"/>
      <c r="J730" s="39"/>
      <c r="K730" s="39"/>
      <c r="L730" s="39"/>
      <c r="M730" s="39"/>
      <c r="N730" s="29"/>
      <c r="O730" s="39"/>
      <c r="P730" s="29"/>
      <c r="Q730" s="117"/>
      <c r="R730" s="118"/>
      <c r="S730" s="117"/>
      <c r="AD730" s="13"/>
      <c r="AG730" s="13"/>
      <c r="AT730" s="14"/>
    </row>
    <row r="731">
      <c r="B731" s="116"/>
      <c r="E731" s="36"/>
      <c r="F731" s="114"/>
      <c r="H731" s="39"/>
      <c r="I731" s="39"/>
      <c r="J731" s="39"/>
      <c r="K731" s="39"/>
      <c r="L731" s="39"/>
      <c r="M731" s="39"/>
      <c r="N731" s="29"/>
      <c r="O731" s="39"/>
      <c r="P731" s="29"/>
      <c r="Q731" s="117"/>
      <c r="R731" s="118"/>
      <c r="S731" s="117"/>
      <c r="AD731" s="13"/>
      <c r="AG731" s="13"/>
      <c r="AT731" s="14"/>
    </row>
    <row r="732">
      <c r="B732" s="116"/>
      <c r="E732" s="36"/>
      <c r="F732" s="114"/>
      <c r="H732" s="39"/>
      <c r="I732" s="39"/>
      <c r="J732" s="39"/>
      <c r="K732" s="39"/>
      <c r="L732" s="39"/>
      <c r="M732" s="39"/>
      <c r="N732" s="29"/>
      <c r="O732" s="39"/>
      <c r="P732" s="29"/>
      <c r="Q732" s="117"/>
      <c r="R732" s="118"/>
      <c r="S732" s="117"/>
      <c r="AD732" s="13"/>
      <c r="AG732" s="13"/>
      <c r="AT732" s="14"/>
    </row>
    <row r="733">
      <c r="B733" s="116"/>
      <c r="E733" s="36"/>
      <c r="F733" s="114"/>
      <c r="H733" s="39"/>
      <c r="I733" s="39"/>
      <c r="J733" s="39"/>
      <c r="K733" s="39"/>
      <c r="L733" s="39"/>
      <c r="M733" s="39"/>
      <c r="N733" s="29"/>
      <c r="O733" s="39"/>
      <c r="P733" s="29"/>
      <c r="Q733" s="117"/>
      <c r="R733" s="118"/>
      <c r="S733" s="117"/>
      <c r="AD733" s="13"/>
      <c r="AG733" s="13"/>
      <c r="AT733" s="14"/>
    </row>
    <row r="734">
      <c r="B734" s="116"/>
      <c r="E734" s="36"/>
      <c r="F734" s="114"/>
      <c r="H734" s="39"/>
      <c r="I734" s="39"/>
      <c r="J734" s="39"/>
      <c r="K734" s="39"/>
      <c r="L734" s="39"/>
      <c r="M734" s="39"/>
      <c r="N734" s="29"/>
      <c r="O734" s="39"/>
      <c r="P734" s="29"/>
      <c r="Q734" s="117"/>
      <c r="R734" s="118"/>
      <c r="S734" s="117"/>
      <c r="AD734" s="13"/>
      <c r="AG734" s="13"/>
      <c r="AT734" s="14"/>
    </row>
    <row r="735">
      <c r="B735" s="116"/>
      <c r="E735" s="36"/>
      <c r="F735" s="114"/>
      <c r="H735" s="39"/>
      <c r="I735" s="39"/>
      <c r="J735" s="39"/>
      <c r="K735" s="39"/>
      <c r="L735" s="39"/>
      <c r="M735" s="39"/>
      <c r="N735" s="29"/>
      <c r="O735" s="39"/>
      <c r="P735" s="29"/>
      <c r="Q735" s="117"/>
      <c r="R735" s="118"/>
      <c r="S735" s="117"/>
      <c r="AD735" s="13"/>
      <c r="AG735" s="13"/>
      <c r="AT735" s="14"/>
    </row>
    <row r="736">
      <c r="B736" s="116"/>
      <c r="E736" s="36"/>
      <c r="F736" s="114"/>
      <c r="H736" s="39"/>
      <c r="I736" s="39"/>
      <c r="J736" s="39"/>
      <c r="K736" s="39"/>
      <c r="L736" s="39"/>
      <c r="M736" s="39"/>
      <c r="N736" s="29"/>
      <c r="O736" s="39"/>
      <c r="P736" s="29"/>
      <c r="Q736" s="117"/>
      <c r="R736" s="118"/>
      <c r="S736" s="117"/>
      <c r="AD736" s="13"/>
      <c r="AG736" s="13"/>
      <c r="AT736" s="14"/>
    </row>
    <row r="737">
      <c r="B737" s="116"/>
      <c r="E737" s="36"/>
      <c r="F737" s="114"/>
      <c r="H737" s="39"/>
      <c r="I737" s="39"/>
      <c r="J737" s="39"/>
      <c r="K737" s="39"/>
      <c r="L737" s="39"/>
      <c r="M737" s="39"/>
      <c r="N737" s="29"/>
      <c r="O737" s="39"/>
      <c r="P737" s="29"/>
      <c r="Q737" s="117"/>
      <c r="R737" s="118"/>
      <c r="S737" s="117"/>
      <c r="AD737" s="13"/>
      <c r="AG737" s="13"/>
      <c r="AT737" s="14"/>
    </row>
    <row r="738">
      <c r="B738" s="116"/>
      <c r="E738" s="36"/>
      <c r="F738" s="114"/>
      <c r="H738" s="39"/>
      <c r="I738" s="39"/>
      <c r="J738" s="39"/>
      <c r="K738" s="39"/>
      <c r="L738" s="39"/>
      <c r="M738" s="39"/>
      <c r="N738" s="29"/>
      <c r="O738" s="39"/>
      <c r="P738" s="29"/>
      <c r="Q738" s="117"/>
      <c r="R738" s="118"/>
      <c r="S738" s="117"/>
      <c r="AD738" s="13"/>
      <c r="AG738" s="13"/>
      <c r="AT738" s="14"/>
    </row>
    <row r="739">
      <c r="B739" s="116"/>
      <c r="E739" s="36"/>
      <c r="F739" s="114"/>
      <c r="H739" s="39"/>
      <c r="I739" s="39"/>
      <c r="J739" s="39"/>
      <c r="K739" s="39"/>
      <c r="L739" s="39"/>
      <c r="M739" s="39"/>
      <c r="N739" s="29"/>
      <c r="O739" s="39"/>
      <c r="P739" s="29"/>
      <c r="Q739" s="117"/>
      <c r="R739" s="118"/>
      <c r="S739" s="117"/>
      <c r="AD739" s="13"/>
      <c r="AG739" s="13"/>
      <c r="AT739" s="14"/>
    </row>
    <row r="740">
      <c r="B740" s="116"/>
      <c r="E740" s="36"/>
      <c r="F740" s="114"/>
      <c r="H740" s="39"/>
      <c r="I740" s="39"/>
      <c r="J740" s="39"/>
      <c r="K740" s="39"/>
      <c r="L740" s="39"/>
      <c r="M740" s="39"/>
      <c r="N740" s="29"/>
      <c r="O740" s="39"/>
      <c r="P740" s="29"/>
      <c r="Q740" s="117"/>
      <c r="R740" s="118"/>
      <c r="S740" s="117"/>
      <c r="AD740" s="13"/>
      <c r="AG740" s="13"/>
      <c r="AT740" s="14"/>
    </row>
    <row r="741">
      <c r="B741" s="116"/>
      <c r="E741" s="36"/>
      <c r="F741" s="114"/>
      <c r="H741" s="39"/>
      <c r="I741" s="39"/>
      <c r="J741" s="39"/>
      <c r="K741" s="39"/>
      <c r="L741" s="39"/>
      <c r="M741" s="39"/>
      <c r="N741" s="29"/>
      <c r="O741" s="39"/>
      <c r="P741" s="29"/>
      <c r="Q741" s="117"/>
      <c r="R741" s="118"/>
      <c r="S741" s="117"/>
      <c r="AD741" s="13"/>
      <c r="AG741" s="13"/>
      <c r="AT741" s="14"/>
    </row>
    <row r="742">
      <c r="B742" s="116"/>
      <c r="E742" s="36"/>
      <c r="F742" s="114"/>
      <c r="H742" s="39"/>
      <c r="I742" s="39"/>
      <c r="J742" s="39"/>
      <c r="K742" s="39"/>
      <c r="L742" s="39"/>
      <c r="M742" s="39"/>
      <c r="N742" s="29"/>
      <c r="O742" s="39"/>
      <c r="P742" s="29"/>
      <c r="Q742" s="117"/>
      <c r="R742" s="118"/>
      <c r="S742" s="117"/>
      <c r="AD742" s="13"/>
      <c r="AG742" s="13"/>
      <c r="AT742" s="14"/>
    </row>
    <row r="743">
      <c r="B743" s="116"/>
      <c r="E743" s="36"/>
      <c r="F743" s="114"/>
      <c r="H743" s="39"/>
      <c r="I743" s="39"/>
      <c r="J743" s="39"/>
      <c r="K743" s="39"/>
      <c r="L743" s="39"/>
      <c r="M743" s="39"/>
      <c r="N743" s="29"/>
      <c r="O743" s="39"/>
      <c r="P743" s="29"/>
      <c r="Q743" s="117"/>
      <c r="R743" s="118"/>
      <c r="S743" s="117"/>
      <c r="AD743" s="13"/>
      <c r="AG743" s="13"/>
      <c r="AT743" s="14"/>
    </row>
    <row r="744">
      <c r="B744" s="116"/>
      <c r="E744" s="36"/>
      <c r="F744" s="114"/>
      <c r="H744" s="39"/>
      <c r="I744" s="39"/>
      <c r="J744" s="39"/>
      <c r="K744" s="39"/>
      <c r="L744" s="39"/>
      <c r="M744" s="39"/>
      <c r="N744" s="29"/>
      <c r="O744" s="39"/>
      <c r="P744" s="29"/>
      <c r="Q744" s="117"/>
      <c r="R744" s="118"/>
      <c r="S744" s="117"/>
      <c r="AD744" s="13"/>
      <c r="AG744" s="13"/>
      <c r="AT744" s="14"/>
    </row>
    <row r="745">
      <c r="B745" s="116"/>
      <c r="E745" s="36"/>
      <c r="F745" s="114"/>
      <c r="H745" s="39"/>
      <c r="I745" s="39"/>
      <c r="J745" s="39"/>
      <c r="K745" s="39"/>
      <c r="L745" s="39"/>
      <c r="M745" s="39"/>
      <c r="N745" s="29"/>
      <c r="O745" s="39"/>
      <c r="P745" s="29"/>
      <c r="Q745" s="117"/>
      <c r="R745" s="118"/>
      <c r="S745" s="117"/>
      <c r="AD745" s="13"/>
      <c r="AG745" s="13"/>
      <c r="AT745" s="14"/>
    </row>
    <row r="746">
      <c r="B746" s="116"/>
      <c r="E746" s="36"/>
      <c r="F746" s="114"/>
      <c r="H746" s="39"/>
      <c r="I746" s="39"/>
      <c r="J746" s="39"/>
      <c r="K746" s="39"/>
      <c r="L746" s="39"/>
      <c r="M746" s="39"/>
      <c r="N746" s="29"/>
      <c r="O746" s="39"/>
      <c r="P746" s="29"/>
      <c r="Q746" s="117"/>
      <c r="R746" s="118"/>
      <c r="S746" s="117"/>
      <c r="AD746" s="13"/>
      <c r="AG746" s="13"/>
      <c r="AT746" s="14"/>
    </row>
    <row r="747">
      <c r="B747" s="116"/>
      <c r="E747" s="36"/>
      <c r="F747" s="114"/>
      <c r="H747" s="39"/>
      <c r="I747" s="39"/>
      <c r="J747" s="39"/>
      <c r="K747" s="39"/>
      <c r="L747" s="39"/>
      <c r="M747" s="39"/>
      <c r="N747" s="29"/>
      <c r="O747" s="39"/>
      <c r="P747" s="29"/>
      <c r="Q747" s="117"/>
      <c r="R747" s="118"/>
      <c r="S747" s="117"/>
      <c r="AD747" s="13"/>
      <c r="AG747" s="13"/>
      <c r="AT747" s="14"/>
    </row>
    <row r="748">
      <c r="B748" s="116"/>
      <c r="E748" s="36"/>
      <c r="F748" s="114"/>
      <c r="H748" s="39"/>
      <c r="I748" s="39"/>
      <c r="J748" s="39"/>
      <c r="K748" s="39"/>
      <c r="L748" s="39"/>
      <c r="M748" s="39"/>
      <c r="N748" s="29"/>
      <c r="O748" s="39"/>
      <c r="P748" s="29"/>
      <c r="Q748" s="117"/>
      <c r="R748" s="118"/>
      <c r="S748" s="117"/>
      <c r="AD748" s="13"/>
      <c r="AG748" s="13"/>
      <c r="AT748" s="14"/>
    </row>
    <row r="749">
      <c r="B749" s="116"/>
      <c r="E749" s="36"/>
      <c r="F749" s="114"/>
      <c r="H749" s="39"/>
      <c r="I749" s="39"/>
      <c r="J749" s="39"/>
      <c r="K749" s="39"/>
      <c r="L749" s="39"/>
      <c r="M749" s="39"/>
      <c r="N749" s="29"/>
      <c r="O749" s="39"/>
      <c r="P749" s="29"/>
      <c r="Q749" s="117"/>
      <c r="R749" s="118"/>
      <c r="S749" s="117"/>
      <c r="AD749" s="13"/>
      <c r="AG749" s="13"/>
      <c r="AT749" s="14"/>
    </row>
    <row r="750">
      <c r="B750" s="116"/>
      <c r="E750" s="36"/>
      <c r="F750" s="114"/>
      <c r="H750" s="39"/>
      <c r="I750" s="39"/>
      <c r="J750" s="39"/>
      <c r="K750" s="39"/>
      <c r="L750" s="39"/>
      <c r="M750" s="39"/>
      <c r="N750" s="29"/>
      <c r="O750" s="39"/>
      <c r="P750" s="29"/>
      <c r="Q750" s="117"/>
      <c r="R750" s="118"/>
      <c r="S750" s="117"/>
      <c r="AD750" s="13"/>
      <c r="AG750" s="13"/>
      <c r="AT750" s="14"/>
    </row>
    <row r="751">
      <c r="B751" s="116"/>
      <c r="E751" s="36"/>
      <c r="F751" s="114"/>
      <c r="H751" s="39"/>
      <c r="I751" s="39"/>
      <c r="J751" s="39"/>
      <c r="K751" s="39"/>
      <c r="L751" s="39"/>
      <c r="M751" s="39"/>
      <c r="N751" s="29"/>
      <c r="O751" s="39"/>
      <c r="P751" s="29"/>
      <c r="Q751" s="117"/>
      <c r="R751" s="118"/>
      <c r="S751" s="117"/>
      <c r="AD751" s="13"/>
      <c r="AG751" s="13"/>
      <c r="AT751" s="14"/>
    </row>
    <row r="752">
      <c r="B752" s="116"/>
      <c r="E752" s="36"/>
      <c r="F752" s="114"/>
      <c r="H752" s="39"/>
      <c r="I752" s="39"/>
      <c r="J752" s="39"/>
      <c r="K752" s="39"/>
      <c r="L752" s="39"/>
      <c r="M752" s="39"/>
      <c r="N752" s="29"/>
      <c r="O752" s="39"/>
      <c r="P752" s="29"/>
      <c r="Q752" s="117"/>
      <c r="R752" s="118"/>
      <c r="S752" s="117"/>
      <c r="AD752" s="13"/>
      <c r="AG752" s="13"/>
      <c r="AT752" s="14"/>
    </row>
    <row r="753">
      <c r="B753" s="116"/>
      <c r="E753" s="36"/>
      <c r="F753" s="114"/>
      <c r="H753" s="39"/>
      <c r="I753" s="39"/>
      <c r="J753" s="39"/>
      <c r="K753" s="39"/>
      <c r="L753" s="39"/>
      <c r="M753" s="39"/>
      <c r="N753" s="29"/>
      <c r="O753" s="39"/>
      <c r="P753" s="29"/>
      <c r="Q753" s="117"/>
      <c r="R753" s="118"/>
      <c r="S753" s="117"/>
      <c r="AD753" s="13"/>
      <c r="AG753" s="13"/>
      <c r="AT753" s="14"/>
    </row>
    <row r="754">
      <c r="B754" s="116"/>
      <c r="E754" s="36"/>
      <c r="F754" s="114"/>
      <c r="H754" s="39"/>
      <c r="I754" s="39"/>
      <c r="J754" s="39"/>
      <c r="K754" s="39"/>
      <c r="L754" s="39"/>
      <c r="M754" s="39"/>
      <c r="N754" s="29"/>
      <c r="O754" s="39"/>
      <c r="P754" s="29"/>
      <c r="Q754" s="117"/>
      <c r="R754" s="118"/>
      <c r="S754" s="117"/>
      <c r="AD754" s="13"/>
      <c r="AG754" s="13"/>
      <c r="AT754" s="14"/>
    </row>
    <row r="755">
      <c r="B755" s="116"/>
      <c r="E755" s="36"/>
      <c r="F755" s="114"/>
      <c r="H755" s="39"/>
      <c r="I755" s="39"/>
      <c r="J755" s="39"/>
      <c r="K755" s="39"/>
      <c r="L755" s="39"/>
      <c r="M755" s="39"/>
      <c r="N755" s="29"/>
      <c r="O755" s="39"/>
      <c r="P755" s="29"/>
      <c r="Q755" s="117"/>
      <c r="R755" s="118"/>
      <c r="S755" s="117"/>
      <c r="AD755" s="13"/>
      <c r="AG755" s="13"/>
      <c r="AT755" s="14"/>
    </row>
    <row r="756">
      <c r="B756" s="116"/>
      <c r="E756" s="36"/>
      <c r="F756" s="114"/>
      <c r="H756" s="39"/>
      <c r="I756" s="39"/>
      <c r="J756" s="39"/>
      <c r="K756" s="39"/>
      <c r="L756" s="39"/>
      <c r="M756" s="39"/>
      <c r="N756" s="29"/>
      <c r="O756" s="39"/>
      <c r="P756" s="29"/>
      <c r="Q756" s="117"/>
      <c r="R756" s="118"/>
      <c r="S756" s="117"/>
      <c r="AD756" s="13"/>
      <c r="AG756" s="13"/>
      <c r="AT756" s="14"/>
    </row>
    <row r="757">
      <c r="B757" s="116"/>
      <c r="E757" s="36"/>
      <c r="F757" s="114"/>
      <c r="H757" s="39"/>
      <c r="I757" s="39"/>
      <c r="J757" s="39"/>
      <c r="K757" s="39"/>
      <c r="L757" s="39"/>
      <c r="M757" s="39"/>
      <c r="N757" s="29"/>
      <c r="O757" s="39"/>
      <c r="P757" s="29"/>
      <c r="Q757" s="117"/>
      <c r="R757" s="118"/>
      <c r="S757" s="117"/>
      <c r="AD757" s="13"/>
      <c r="AG757" s="13"/>
      <c r="AT757" s="14"/>
    </row>
    <row r="758">
      <c r="B758" s="116"/>
      <c r="E758" s="36"/>
      <c r="F758" s="114"/>
      <c r="H758" s="39"/>
      <c r="I758" s="39"/>
      <c r="J758" s="39"/>
      <c r="K758" s="39"/>
      <c r="L758" s="39"/>
      <c r="M758" s="39"/>
      <c r="N758" s="29"/>
      <c r="O758" s="39"/>
      <c r="P758" s="29"/>
      <c r="Q758" s="117"/>
      <c r="R758" s="118"/>
      <c r="S758" s="117"/>
      <c r="AD758" s="13"/>
      <c r="AG758" s="13"/>
      <c r="AT758" s="14"/>
    </row>
    <row r="759">
      <c r="B759" s="116"/>
      <c r="E759" s="36"/>
      <c r="F759" s="114"/>
      <c r="H759" s="39"/>
      <c r="I759" s="39"/>
      <c r="J759" s="39"/>
      <c r="K759" s="39"/>
      <c r="L759" s="39"/>
      <c r="M759" s="39"/>
      <c r="N759" s="29"/>
      <c r="O759" s="39"/>
      <c r="P759" s="29"/>
      <c r="Q759" s="117"/>
      <c r="R759" s="118"/>
      <c r="S759" s="117"/>
      <c r="AD759" s="13"/>
      <c r="AG759" s="13"/>
      <c r="AT759" s="14"/>
    </row>
    <row r="760">
      <c r="B760" s="116"/>
      <c r="E760" s="36"/>
      <c r="F760" s="114"/>
      <c r="H760" s="39"/>
      <c r="I760" s="39"/>
      <c r="J760" s="39"/>
      <c r="K760" s="39"/>
      <c r="L760" s="39"/>
      <c r="M760" s="39"/>
      <c r="N760" s="29"/>
      <c r="O760" s="39"/>
      <c r="P760" s="29"/>
      <c r="Q760" s="117"/>
      <c r="R760" s="118"/>
      <c r="S760" s="117"/>
      <c r="AD760" s="13"/>
      <c r="AG760" s="13"/>
      <c r="AT760" s="14"/>
    </row>
    <row r="761">
      <c r="B761" s="116"/>
      <c r="E761" s="36"/>
      <c r="F761" s="114"/>
      <c r="H761" s="39"/>
      <c r="I761" s="39"/>
      <c r="J761" s="39"/>
      <c r="K761" s="39"/>
      <c r="L761" s="39"/>
      <c r="M761" s="39"/>
      <c r="N761" s="29"/>
      <c r="O761" s="39"/>
      <c r="P761" s="29"/>
      <c r="Q761" s="117"/>
      <c r="R761" s="118"/>
      <c r="S761" s="117"/>
      <c r="AD761" s="13"/>
      <c r="AG761" s="13"/>
      <c r="AT761" s="14"/>
    </row>
    <row r="762">
      <c r="B762" s="116"/>
      <c r="E762" s="36"/>
      <c r="F762" s="114"/>
      <c r="H762" s="39"/>
      <c r="I762" s="39"/>
      <c r="J762" s="39"/>
      <c r="K762" s="39"/>
      <c r="L762" s="39"/>
      <c r="M762" s="39"/>
      <c r="N762" s="29"/>
      <c r="O762" s="39"/>
      <c r="P762" s="29"/>
      <c r="Q762" s="117"/>
      <c r="R762" s="118"/>
      <c r="S762" s="117"/>
      <c r="AD762" s="13"/>
      <c r="AG762" s="13"/>
      <c r="AT762" s="14"/>
    </row>
    <row r="763">
      <c r="B763" s="116"/>
      <c r="E763" s="36"/>
      <c r="F763" s="114"/>
      <c r="H763" s="39"/>
      <c r="I763" s="39"/>
      <c r="J763" s="39"/>
      <c r="K763" s="39"/>
      <c r="L763" s="39"/>
      <c r="M763" s="39"/>
      <c r="N763" s="29"/>
      <c r="O763" s="39"/>
      <c r="P763" s="29"/>
      <c r="Q763" s="117"/>
      <c r="R763" s="118"/>
      <c r="S763" s="117"/>
      <c r="AD763" s="13"/>
      <c r="AG763" s="13"/>
      <c r="AT763" s="14"/>
    </row>
    <row r="764">
      <c r="B764" s="116"/>
      <c r="E764" s="36"/>
      <c r="F764" s="114"/>
      <c r="H764" s="39"/>
      <c r="I764" s="39"/>
      <c r="J764" s="39"/>
      <c r="K764" s="39"/>
      <c r="L764" s="39"/>
      <c r="M764" s="39"/>
      <c r="N764" s="29"/>
      <c r="O764" s="39"/>
      <c r="P764" s="29"/>
      <c r="Q764" s="117"/>
      <c r="R764" s="118"/>
      <c r="S764" s="117"/>
      <c r="AD764" s="13"/>
      <c r="AG764" s="13"/>
      <c r="AT764" s="14"/>
    </row>
    <row r="765">
      <c r="B765" s="116"/>
      <c r="E765" s="36"/>
      <c r="F765" s="114"/>
      <c r="H765" s="39"/>
      <c r="I765" s="39"/>
      <c r="J765" s="39"/>
      <c r="K765" s="39"/>
      <c r="L765" s="39"/>
      <c r="M765" s="39"/>
      <c r="N765" s="29"/>
      <c r="O765" s="39"/>
      <c r="P765" s="29"/>
      <c r="Q765" s="117"/>
      <c r="R765" s="118"/>
      <c r="S765" s="117"/>
      <c r="AD765" s="13"/>
      <c r="AG765" s="13"/>
      <c r="AT765" s="14"/>
    </row>
    <row r="766">
      <c r="B766" s="116"/>
      <c r="E766" s="36"/>
      <c r="F766" s="114"/>
      <c r="H766" s="39"/>
      <c r="I766" s="39"/>
      <c r="J766" s="39"/>
      <c r="K766" s="39"/>
      <c r="L766" s="39"/>
      <c r="M766" s="39"/>
      <c r="N766" s="29"/>
      <c r="O766" s="39"/>
      <c r="P766" s="29"/>
      <c r="Q766" s="117"/>
      <c r="R766" s="118"/>
      <c r="S766" s="117"/>
      <c r="AD766" s="13"/>
      <c r="AG766" s="13"/>
      <c r="AT766" s="14"/>
    </row>
    <row r="767">
      <c r="B767" s="116"/>
      <c r="E767" s="36"/>
      <c r="F767" s="114"/>
      <c r="H767" s="39"/>
      <c r="I767" s="39"/>
      <c r="J767" s="39"/>
      <c r="K767" s="39"/>
      <c r="L767" s="39"/>
      <c r="M767" s="39"/>
      <c r="N767" s="29"/>
      <c r="O767" s="39"/>
      <c r="P767" s="29"/>
      <c r="Q767" s="117"/>
      <c r="R767" s="118"/>
      <c r="S767" s="117"/>
      <c r="AD767" s="13"/>
      <c r="AG767" s="13"/>
      <c r="AT767" s="14"/>
    </row>
    <row r="768">
      <c r="B768" s="116"/>
      <c r="E768" s="36"/>
      <c r="F768" s="114"/>
      <c r="H768" s="39"/>
      <c r="I768" s="39"/>
      <c r="J768" s="39"/>
      <c r="K768" s="39"/>
      <c r="L768" s="39"/>
      <c r="M768" s="39"/>
      <c r="N768" s="29"/>
      <c r="O768" s="39"/>
      <c r="P768" s="29"/>
      <c r="Q768" s="117"/>
      <c r="R768" s="118"/>
      <c r="S768" s="117"/>
      <c r="AD768" s="13"/>
      <c r="AG768" s="13"/>
      <c r="AT768" s="14"/>
    </row>
    <row r="769">
      <c r="B769" s="116"/>
      <c r="E769" s="36"/>
      <c r="F769" s="114"/>
      <c r="H769" s="39"/>
      <c r="I769" s="39"/>
      <c r="J769" s="39"/>
      <c r="K769" s="39"/>
      <c r="L769" s="39"/>
      <c r="M769" s="39"/>
      <c r="N769" s="29"/>
      <c r="O769" s="39"/>
      <c r="P769" s="29"/>
      <c r="Q769" s="117"/>
      <c r="R769" s="118"/>
      <c r="S769" s="117"/>
      <c r="AD769" s="13"/>
      <c r="AG769" s="13"/>
      <c r="AT769" s="14"/>
    </row>
    <row r="770">
      <c r="B770" s="116"/>
      <c r="E770" s="36"/>
      <c r="F770" s="114"/>
      <c r="H770" s="39"/>
      <c r="I770" s="39"/>
      <c r="J770" s="39"/>
      <c r="K770" s="39"/>
      <c r="L770" s="39"/>
      <c r="M770" s="39"/>
      <c r="N770" s="29"/>
      <c r="O770" s="39"/>
      <c r="P770" s="29"/>
      <c r="Q770" s="117"/>
      <c r="R770" s="118"/>
      <c r="S770" s="117"/>
      <c r="AD770" s="13"/>
      <c r="AG770" s="13"/>
      <c r="AT770" s="14"/>
    </row>
    <row r="771">
      <c r="B771" s="116"/>
      <c r="E771" s="36"/>
      <c r="F771" s="114"/>
      <c r="H771" s="39"/>
      <c r="I771" s="39"/>
      <c r="J771" s="39"/>
      <c r="K771" s="39"/>
      <c r="L771" s="39"/>
      <c r="M771" s="39"/>
      <c r="N771" s="29"/>
      <c r="O771" s="39"/>
      <c r="P771" s="29"/>
      <c r="Q771" s="117"/>
      <c r="R771" s="118"/>
      <c r="S771" s="117"/>
      <c r="AD771" s="13"/>
      <c r="AG771" s="13"/>
      <c r="AT771" s="14"/>
    </row>
    <row r="772">
      <c r="B772" s="116"/>
      <c r="E772" s="36"/>
      <c r="F772" s="114"/>
      <c r="H772" s="39"/>
      <c r="I772" s="39"/>
      <c r="J772" s="39"/>
      <c r="K772" s="39"/>
      <c r="L772" s="39"/>
      <c r="M772" s="39"/>
      <c r="N772" s="29"/>
      <c r="O772" s="39"/>
      <c r="P772" s="29"/>
      <c r="Q772" s="117"/>
      <c r="R772" s="118"/>
      <c r="S772" s="117"/>
      <c r="AD772" s="13"/>
      <c r="AG772" s="13"/>
      <c r="AT772" s="14"/>
    </row>
    <row r="773">
      <c r="B773" s="116"/>
      <c r="E773" s="36"/>
      <c r="F773" s="114"/>
      <c r="H773" s="39"/>
      <c r="I773" s="39"/>
      <c r="J773" s="39"/>
      <c r="K773" s="39"/>
      <c r="L773" s="39"/>
      <c r="M773" s="39"/>
      <c r="N773" s="29"/>
      <c r="O773" s="39"/>
      <c r="P773" s="29"/>
      <c r="Q773" s="117"/>
      <c r="R773" s="118"/>
      <c r="S773" s="117"/>
      <c r="AD773" s="13"/>
      <c r="AG773" s="13"/>
      <c r="AT773" s="14"/>
    </row>
    <row r="774">
      <c r="B774" s="116"/>
      <c r="E774" s="36"/>
      <c r="F774" s="114"/>
      <c r="H774" s="39"/>
      <c r="I774" s="39"/>
      <c r="J774" s="39"/>
      <c r="K774" s="39"/>
      <c r="L774" s="39"/>
      <c r="M774" s="39"/>
      <c r="N774" s="29"/>
      <c r="O774" s="39"/>
      <c r="P774" s="29"/>
      <c r="Q774" s="117"/>
      <c r="R774" s="118"/>
      <c r="S774" s="117"/>
      <c r="AD774" s="13"/>
      <c r="AG774" s="13"/>
      <c r="AT774" s="14"/>
    </row>
    <row r="775">
      <c r="B775" s="116"/>
      <c r="E775" s="36"/>
      <c r="F775" s="114"/>
      <c r="H775" s="39"/>
      <c r="I775" s="39"/>
      <c r="J775" s="39"/>
      <c r="K775" s="39"/>
      <c r="L775" s="39"/>
      <c r="M775" s="39"/>
      <c r="N775" s="29"/>
      <c r="O775" s="39"/>
      <c r="P775" s="29"/>
      <c r="Q775" s="117"/>
      <c r="R775" s="118"/>
      <c r="S775" s="117"/>
      <c r="AD775" s="13"/>
      <c r="AG775" s="13"/>
      <c r="AT775" s="14"/>
    </row>
    <row r="776">
      <c r="B776" s="116"/>
      <c r="E776" s="36"/>
      <c r="F776" s="114"/>
      <c r="H776" s="39"/>
      <c r="I776" s="39"/>
      <c r="J776" s="39"/>
      <c r="K776" s="39"/>
      <c r="L776" s="39"/>
      <c r="M776" s="39"/>
      <c r="N776" s="29"/>
      <c r="O776" s="39"/>
      <c r="P776" s="29"/>
      <c r="Q776" s="117"/>
      <c r="R776" s="118"/>
      <c r="S776" s="117"/>
      <c r="AD776" s="13"/>
      <c r="AG776" s="13"/>
      <c r="AT776" s="14"/>
    </row>
    <row r="777">
      <c r="B777" s="116"/>
      <c r="E777" s="36"/>
      <c r="F777" s="114"/>
      <c r="H777" s="39"/>
      <c r="I777" s="39"/>
      <c r="J777" s="39"/>
      <c r="K777" s="39"/>
      <c r="L777" s="39"/>
      <c r="M777" s="39"/>
      <c r="N777" s="29"/>
      <c r="O777" s="39"/>
      <c r="P777" s="29"/>
      <c r="Q777" s="117"/>
      <c r="R777" s="118"/>
      <c r="S777" s="117"/>
      <c r="AD777" s="13"/>
      <c r="AG777" s="13"/>
      <c r="AT777" s="14"/>
    </row>
    <row r="778">
      <c r="B778" s="116"/>
      <c r="E778" s="36"/>
      <c r="F778" s="114"/>
      <c r="H778" s="39"/>
      <c r="I778" s="39"/>
      <c r="J778" s="39"/>
      <c r="K778" s="39"/>
      <c r="L778" s="39"/>
      <c r="M778" s="39"/>
      <c r="N778" s="29"/>
      <c r="O778" s="39"/>
      <c r="P778" s="29"/>
      <c r="Q778" s="117"/>
      <c r="R778" s="118"/>
      <c r="S778" s="117"/>
      <c r="AD778" s="13"/>
      <c r="AG778" s="13"/>
      <c r="AT778" s="14"/>
    </row>
    <row r="779">
      <c r="B779" s="116"/>
      <c r="E779" s="36"/>
      <c r="F779" s="114"/>
      <c r="H779" s="39"/>
      <c r="I779" s="39"/>
      <c r="J779" s="39"/>
      <c r="K779" s="39"/>
      <c r="L779" s="39"/>
      <c r="M779" s="39"/>
      <c r="N779" s="29"/>
      <c r="O779" s="39"/>
      <c r="P779" s="29"/>
      <c r="Q779" s="117"/>
      <c r="R779" s="118"/>
      <c r="S779" s="117"/>
      <c r="AD779" s="13"/>
      <c r="AG779" s="13"/>
      <c r="AT779" s="14"/>
    </row>
    <row r="780">
      <c r="B780" s="116"/>
      <c r="E780" s="36"/>
      <c r="F780" s="114"/>
      <c r="H780" s="39"/>
      <c r="I780" s="39"/>
      <c r="J780" s="39"/>
      <c r="K780" s="39"/>
      <c r="L780" s="39"/>
      <c r="M780" s="39"/>
      <c r="N780" s="29"/>
      <c r="O780" s="39"/>
      <c r="P780" s="29"/>
      <c r="Q780" s="117"/>
      <c r="R780" s="118"/>
      <c r="S780" s="117"/>
      <c r="AD780" s="13"/>
      <c r="AG780" s="13"/>
      <c r="AT780" s="14"/>
    </row>
    <row r="781">
      <c r="B781" s="116"/>
      <c r="E781" s="36"/>
      <c r="F781" s="114"/>
      <c r="H781" s="39"/>
      <c r="I781" s="39"/>
      <c r="J781" s="39"/>
      <c r="K781" s="39"/>
      <c r="L781" s="39"/>
      <c r="M781" s="39"/>
      <c r="N781" s="29"/>
      <c r="O781" s="39"/>
      <c r="P781" s="29"/>
      <c r="Q781" s="117"/>
      <c r="R781" s="118"/>
      <c r="S781" s="117"/>
      <c r="AD781" s="13"/>
      <c r="AG781" s="13"/>
      <c r="AT781" s="14"/>
    </row>
    <row r="782">
      <c r="B782" s="116"/>
      <c r="E782" s="36"/>
      <c r="F782" s="114"/>
      <c r="H782" s="39"/>
      <c r="I782" s="39"/>
      <c r="J782" s="39"/>
      <c r="K782" s="39"/>
      <c r="L782" s="39"/>
      <c r="M782" s="39"/>
      <c r="N782" s="29"/>
      <c r="O782" s="39"/>
      <c r="P782" s="29"/>
      <c r="Q782" s="117"/>
      <c r="R782" s="118"/>
      <c r="S782" s="117"/>
      <c r="AD782" s="13"/>
      <c r="AG782" s="13"/>
      <c r="AT782" s="14"/>
    </row>
    <row r="783">
      <c r="B783" s="116"/>
      <c r="E783" s="36"/>
      <c r="F783" s="114"/>
      <c r="H783" s="39"/>
      <c r="I783" s="39"/>
      <c r="J783" s="39"/>
      <c r="K783" s="39"/>
      <c r="L783" s="39"/>
      <c r="M783" s="39"/>
      <c r="N783" s="29"/>
      <c r="O783" s="39"/>
      <c r="P783" s="29"/>
      <c r="Q783" s="117"/>
      <c r="R783" s="118"/>
      <c r="S783" s="117"/>
      <c r="AD783" s="13"/>
      <c r="AG783" s="13"/>
      <c r="AT783" s="14"/>
    </row>
    <row r="784">
      <c r="B784" s="116"/>
      <c r="E784" s="36"/>
      <c r="F784" s="114"/>
      <c r="H784" s="39"/>
      <c r="I784" s="39"/>
      <c r="J784" s="39"/>
      <c r="K784" s="39"/>
      <c r="L784" s="39"/>
      <c r="M784" s="39"/>
      <c r="N784" s="29"/>
      <c r="O784" s="39"/>
      <c r="P784" s="29"/>
      <c r="Q784" s="117"/>
      <c r="R784" s="118"/>
      <c r="S784" s="117"/>
      <c r="AD784" s="13"/>
      <c r="AG784" s="13"/>
      <c r="AT784" s="14"/>
    </row>
    <row r="785">
      <c r="B785" s="116"/>
      <c r="E785" s="36"/>
      <c r="F785" s="114"/>
      <c r="H785" s="39"/>
      <c r="I785" s="39"/>
      <c r="J785" s="39"/>
      <c r="K785" s="39"/>
      <c r="L785" s="39"/>
      <c r="M785" s="39"/>
      <c r="N785" s="29"/>
      <c r="O785" s="39"/>
      <c r="P785" s="29"/>
      <c r="Q785" s="117"/>
      <c r="R785" s="118"/>
      <c r="S785" s="117"/>
      <c r="AD785" s="13"/>
      <c r="AG785" s="13"/>
      <c r="AT785" s="14"/>
    </row>
    <row r="786">
      <c r="B786" s="116"/>
      <c r="E786" s="36"/>
      <c r="F786" s="114"/>
      <c r="H786" s="39"/>
      <c r="I786" s="39"/>
      <c r="J786" s="39"/>
      <c r="K786" s="39"/>
      <c r="L786" s="39"/>
      <c r="M786" s="39"/>
      <c r="N786" s="29"/>
      <c r="O786" s="39"/>
      <c r="P786" s="29"/>
      <c r="Q786" s="117"/>
      <c r="R786" s="118"/>
      <c r="S786" s="117"/>
      <c r="AD786" s="13"/>
      <c r="AG786" s="13"/>
      <c r="AT786" s="14"/>
    </row>
    <row r="787">
      <c r="B787" s="116"/>
      <c r="E787" s="36"/>
      <c r="F787" s="114"/>
      <c r="H787" s="39"/>
      <c r="I787" s="39"/>
      <c r="J787" s="39"/>
      <c r="K787" s="39"/>
      <c r="L787" s="39"/>
      <c r="M787" s="39"/>
      <c r="N787" s="29"/>
      <c r="O787" s="39"/>
      <c r="P787" s="29"/>
      <c r="Q787" s="117"/>
      <c r="R787" s="118"/>
      <c r="S787" s="117"/>
      <c r="AD787" s="13"/>
      <c r="AG787" s="13"/>
      <c r="AT787" s="14"/>
    </row>
    <row r="788">
      <c r="B788" s="116"/>
      <c r="E788" s="36"/>
      <c r="F788" s="114"/>
      <c r="H788" s="39"/>
      <c r="I788" s="39"/>
      <c r="J788" s="39"/>
      <c r="K788" s="39"/>
      <c r="L788" s="39"/>
      <c r="M788" s="39"/>
      <c r="N788" s="29"/>
      <c r="O788" s="39"/>
      <c r="P788" s="29"/>
      <c r="Q788" s="117"/>
      <c r="R788" s="118"/>
      <c r="S788" s="117"/>
      <c r="AD788" s="13"/>
      <c r="AG788" s="13"/>
      <c r="AT788" s="14"/>
    </row>
    <row r="789">
      <c r="B789" s="116"/>
      <c r="E789" s="36"/>
      <c r="F789" s="114"/>
      <c r="H789" s="39"/>
      <c r="I789" s="39"/>
      <c r="J789" s="39"/>
      <c r="K789" s="39"/>
      <c r="L789" s="39"/>
      <c r="M789" s="39"/>
      <c r="N789" s="29"/>
      <c r="O789" s="39"/>
      <c r="P789" s="29"/>
      <c r="Q789" s="117"/>
      <c r="R789" s="118"/>
      <c r="S789" s="117"/>
      <c r="AD789" s="13"/>
      <c r="AG789" s="13"/>
      <c r="AT789" s="14"/>
    </row>
    <row r="790">
      <c r="B790" s="116"/>
      <c r="E790" s="36"/>
      <c r="F790" s="114"/>
      <c r="H790" s="39"/>
      <c r="I790" s="39"/>
      <c r="J790" s="39"/>
      <c r="K790" s="39"/>
      <c r="L790" s="39"/>
      <c r="M790" s="39"/>
      <c r="N790" s="29"/>
      <c r="O790" s="39"/>
      <c r="P790" s="29"/>
      <c r="Q790" s="117"/>
      <c r="R790" s="118"/>
      <c r="S790" s="117"/>
      <c r="AD790" s="13"/>
      <c r="AG790" s="13"/>
      <c r="AT790" s="14"/>
    </row>
    <row r="791">
      <c r="B791" s="116"/>
      <c r="E791" s="36"/>
      <c r="F791" s="114"/>
      <c r="H791" s="39"/>
      <c r="I791" s="39"/>
      <c r="J791" s="39"/>
      <c r="K791" s="39"/>
      <c r="L791" s="39"/>
      <c r="M791" s="39"/>
      <c r="N791" s="29"/>
      <c r="O791" s="39"/>
      <c r="P791" s="29"/>
      <c r="Q791" s="117"/>
      <c r="R791" s="118"/>
      <c r="S791" s="117"/>
      <c r="AD791" s="13"/>
      <c r="AG791" s="13"/>
      <c r="AT791" s="14"/>
    </row>
    <row r="792">
      <c r="B792" s="116"/>
      <c r="E792" s="36"/>
      <c r="F792" s="114"/>
      <c r="H792" s="39"/>
      <c r="I792" s="39"/>
      <c r="J792" s="39"/>
      <c r="K792" s="39"/>
      <c r="L792" s="39"/>
      <c r="M792" s="39"/>
      <c r="N792" s="29"/>
      <c r="O792" s="39"/>
      <c r="P792" s="29"/>
      <c r="Q792" s="117"/>
      <c r="R792" s="118"/>
      <c r="S792" s="117"/>
      <c r="AD792" s="13"/>
      <c r="AG792" s="13"/>
      <c r="AT792" s="14"/>
    </row>
    <row r="793">
      <c r="B793" s="116"/>
      <c r="E793" s="36"/>
      <c r="F793" s="114"/>
      <c r="H793" s="39"/>
      <c r="I793" s="39"/>
      <c r="J793" s="39"/>
      <c r="K793" s="39"/>
      <c r="L793" s="39"/>
      <c r="M793" s="39"/>
      <c r="N793" s="29"/>
      <c r="O793" s="39"/>
      <c r="P793" s="29"/>
      <c r="Q793" s="117"/>
      <c r="R793" s="118"/>
      <c r="S793" s="117"/>
      <c r="AD793" s="13"/>
      <c r="AG793" s="13"/>
      <c r="AT793" s="14"/>
    </row>
    <row r="794">
      <c r="B794" s="116"/>
      <c r="E794" s="36"/>
      <c r="F794" s="114"/>
      <c r="H794" s="39"/>
      <c r="I794" s="39"/>
      <c r="J794" s="39"/>
      <c r="K794" s="39"/>
      <c r="L794" s="39"/>
      <c r="M794" s="39"/>
      <c r="N794" s="29"/>
      <c r="O794" s="39"/>
      <c r="P794" s="29"/>
      <c r="Q794" s="117"/>
      <c r="R794" s="118"/>
      <c r="S794" s="117"/>
      <c r="AD794" s="13"/>
      <c r="AG794" s="13"/>
      <c r="AT794" s="14"/>
    </row>
    <row r="795">
      <c r="B795" s="116"/>
      <c r="E795" s="36"/>
      <c r="F795" s="114"/>
      <c r="H795" s="39"/>
      <c r="I795" s="39"/>
      <c r="J795" s="39"/>
      <c r="K795" s="39"/>
      <c r="L795" s="39"/>
      <c r="M795" s="39"/>
      <c r="N795" s="29"/>
      <c r="O795" s="39"/>
      <c r="P795" s="29"/>
      <c r="Q795" s="117"/>
      <c r="R795" s="118"/>
      <c r="S795" s="117"/>
      <c r="AD795" s="13"/>
      <c r="AG795" s="13"/>
      <c r="AT795" s="14"/>
    </row>
    <row r="796">
      <c r="B796" s="116"/>
      <c r="E796" s="36"/>
      <c r="F796" s="114"/>
      <c r="H796" s="39"/>
      <c r="I796" s="39"/>
      <c r="J796" s="39"/>
      <c r="K796" s="39"/>
      <c r="L796" s="39"/>
      <c r="M796" s="39"/>
      <c r="N796" s="29"/>
      <c r="O796" s="39"/>
      <c r="P796" s="29"/>
      <c r="Q796" s="117"/>
      <c r="R796" s="118"/>
      <c r="S796" s="117"/>
      <c r="AD796" s="13"/>
      <c r="AG796" s="13"/>
      <c r="AT796" s="14"/>
    </row>
    <row r="797">
      <c r="B797" s="116"/>
      <c r="E797" s="36"/>
      <c r="F797" s="114"/>
      <c r="H797" s="39"/>
      <c r="I797" s="39"/>
      <c r="J797" s="39"/>
      <c r="K797" s="39"/>
      <c r="L797" s="39"/>
      <c r="M797" s="39"/>
      <c r="N797" s="29"/>
      <c r="O797" s="39"/>
      <c r="P797" s="29"/>
      <c r="Q797" s="117"/>
      <c r="R797" s="118"/>
      <c r="S797" s="117"/>
      <c r="AD797" s="13"/>
      <c r="AG797" s="13"/>
      <c r="AT797" s="14"/>
    </row>
    <row r="798">
      <c r="B798" s="116"/>
      <c r="E798" s="36"/>
      <c r="F798" s="114"/>
      <c r="H798" s="39"/>
      <c r="I798" s="39"/>
      <c r="J798" s="39"/>
      <c r="K798" s="39"/>
      <c r="L798" s="39"/>
      <c r="M798" s="39"/>
      <c r="N798" s="29"/>
      <c r="O798" s="39"/>
      <c r="P798" s="29"/>
      <c r="Q798" s="117"/>
      <c r="R798" s="118"/>
      <c r="S798" s="117"/>
      <c r="AD798" s="13"/>
      <c r="AG798" s="13"/>
      <c r="AT798" s="14"/>
    </row>
    <row r="799">
      <c r="B799" s="116"/>
      <c r="E799" s="36"/>
      <c r="F799" s="114"/>
      <c r="H799" s="39"/>
      <c r="I799" s="39"/>
      <c r="J799" s="39"/>
      <c r="K799" s="39"/>
      <c r="L799" s="39"/>
      <c r="M799" s="39"/>
      <c r="N799" s="29"/>
      <c r="O799" s="39"/>
      <c r="P799" s="29"/>
      <c r="Q799" s="117"/>
      <c r="R799" s="118"/>
      <c r="S799" s="117"/>
      <c r="AD799" s="13"/>
      <c r="AG799" s="13"/>
      <c r="AT799" s="14"/>
    </row>
    <row r="800">
      <c r="B800" s="116"/>
      <c r="E800" s="36"/>
      <c r="F800" s="114"/>
      <c r="H800" s="39"/>
      <c r="I800" s="39"/>
      <c r="J800" s="39"/>
      <c r="K800" s="39"/>
      <c r="L800" s="39"/>
      <c r="M800" s="39"/>
      <c r="N800" s="29"/>
      <c r="O800" s="39"/>
      <c r="P800" s="29"/>
      <c r="Q800" s="117"/>
      <c r="R800" s="118"/>
      <c r="S800" s="117"/>
      <c r="AD800" s="13"/>
      <c r="AG800" s="13"/>
      <c r="AT800" s="14"/>
    </row>
    <row r="801">
      <c r="B801" s="116"/>
      <c r="E801" s="36"/>
      <c r="F801" s="114"/>
      <c r="H801" s="39"/>
      <c r="I801" s="39"/>
      <c r="J801" s="39"/>
      <c r="K801" s="39"/>
      <c r="L801" s="39"/>
      <c r="M801" s="39"/>
      <c r="N801" s="29"/>
      <c r="O801" s="39"/>
      <c r="P801" s="29"/>
      <c r="Q801" s="117"/>
      <c r="R801" s="118"/>
      <c r="S801" s="117"/>
      <c r="AD801" s="13"/>
      <c r="AG801" s="13"/>
      <c r="AT801" s="14"/>
    </row>
    <row r="802">
      <c r="B802" s="116"/>
      <c r="E802" s="36"/>
      <c r="F802" s="114"/>
      <c r="H802" s="39"/>
      <c r="I802" s="39"/>
      <c r="J802" s="39"/>
      <c r="K802" s="39"/>
      <c r="L802" s="39"/>
      <c r="M802" s="39"/>
      <c r="N802" s="29"/>
      <c r="O802" s="39"/>
      <c r="P802" s="29"/>
      <c r="Q802" s="117"/>
      <c r="R802" s="118"/>
      <c r="S802" s="117"/>
      <c r="AD802" s="13"/>
      <c r="AG802" s="13"/>
      <c r="AT802" s="14"/>
    </row>
    <row r="803">
      <c r="B803" s="116"/>
      <c r="E803" s="36"/>
      <c r="F803" s="114"/>
      <c r="H803" s="39"/>
      <c r="I803" s="39"/>
      <c r="J803" s="39"/>
      <c r="K803" s="39"/>
      <c r="L803" s="39"/>
      <c r="M803" s="39"/>
      <c r="N803" s="29"/>
      <c r="O803" s="39"/>
      <c r="P803" s="29"/>
      <c r="Q803" s="117"/>
      <c r="R803" s="118"/>
      <c r="S803" s="117"/>
      <c r="AD803" s="13"/>
      <c r="AG803" s="13"/>
      <c r="AT803" s="14"/>
    </row>
    <row r="804">
      <c r="B804" s="116"/>
      <c r="E804" s="36"/>
      <c r="F804" s="114"/>
      <c r="H804" s="39"/>
      <c r="I804" s="39"/>
      <c r="J804" s="39"/>
      <c r="K804" s="39"/>
      <c r="L804" s="39"/>
      <c r="M804" s="39"/>
      <c r="N804" s="29"/>
      <c r="O804" s="39"/>
      <c r="P804" s="29"/>
      <c r="Q804" s="117"/>
      <c r="R804" s="118"/>
      <c r="S804" s="117"/>
      <c r="AD804" s="13"/>
      <c r="AG804" s="13"/>
      <c r="AT804" s="14"/>
    </row>
    <row r="805">
      <c r="B805" s="116"/>
      <c r="E805" s="36"/>
      <c r="F805" s="114"/>
      <c r="H805" s="39"/>
      <c r="I805" s="39"/>
      <c r="J805" s="39"/>
      <c r="K805" s="39"/>
      <c r="L805" s="39"/>
      <c r="M805" s="39"/>
      <c r="N805" s="29"/>
      <c r="O805" s="39"/>
      <c r="P805" s="29"/>
      <c r="Q805" s="117"/>
      <c r="R805" s="118"/>
      <c r="S805" s="117"/>
      <c r="AD805" s="13"/>
      <c r="AG805" s="13"/>
      <c r="AT805" s="14"/>
    </row>
    <row r="806">
      <c r="B806" s="116"/>
      <c r="E806" s="36"/>
      <c r="F806" s="114"/>
      <c r="H806" s="39"/>
      <c r="I806" s="39"/>
      <c r="J806" s="39"/>
      <c r="K806" s="39"/>
      <c r="L806" s="39"/>
      <c r="M806" s="39"/>
      <c r="N806" s="29"/>
      <c r="O806" s="39"/>
      <c r="P806" s="29"/>
      <c r="Q806" s="117"/>
      <c r="R806" s="118"/>
      <c r="S806" s="117"/>
      <c r="AD806" s="13"/>
      <c r="AG806" s="13"/>
      <c r="AT806" s="14"/>
    </row>
    <row r="807">
      <c r="B807" s="116"/>
      <c r="E807" s="36"/>
      <c r="F807" s="114"/>
      <c r="H807" s="39"/>
      <c r="I807" s="39"/>
      <c r="J807" s="39"/>
      <c r="K807" s="39"/>
      <c r="L807" s="39"/>
      <c r="M807" s="39"/>
      <c r="N807" s="29"/>
      <c r="O807" s="39"/>
      <c r="P807" s="29"/>
      <c r="Q807" s="117"/>
      <c r="R807" s="118"/>
      <c r="S807" s="117"/>
      <c r="AD807" s="13"/>
      <c r="AG807" s="13"/>
      <c r="AT807" s="14"/>
    </row>
    <row r="808">
      <c r="B808" s="116"/>
      <c r="E808" s="36"/>
      <c r="F808" s="114"/>
      <c r="H808" s="39"/>
      <c r="I808" s="39"/>
      <c r="J808" s="39"/>
      <c r="K808" s="39"/>
      <c r="L808" s="39"/>
      <c r="M808" s="39"/>
      <c r="N808" s="29"/>
      <c r="O808" s="39"/>
      <c r="P808" s="29"/>
      <c r="Q808" s="117"/>
      <c r="R808" s="118"/>
      <c r="S808" s="117"/>
      <c r="AD808" s="13"/>
      <c r="AG808" s="13"/>
      <c r="AT808" s="14"/>
    </row>
    <row r="809">
      <c r="B809" s="116"/>
      <c r="E809" s="36"/>
      <c r="F809" s="114"/>
      <c r="H809" s="39"/>
      <c r="I809" s="39"/>
      <c r="J809" s="39"/>
      <c r="K809" s="39"/>
      <c r="L809" s="39"/>
      <c r="M809" s="39"/>
      <c r="N809" s="29"/>
      <c r="O809" s="39"/>
      <c r="P809" s="29"/>
      <c r="Q809" s="117"/>
      <c r="R809" s="118"/>
      <c r="S809" s="117"/>
      <c r="AD809" s="13"/>
      <c r="AG809" s="13"/>
      <c r="AT809" s="14"/>
    </row>
    <row r="810">
      <c r="B810" s="116"/>
      <c r="E810" s="36"/>
      <c r="F810" s="114"/>
      <c r="H810" s="39"/>
      <c r="I810" s="39"/>
      <c r="J810" s="39"/>
      <c r="K810" s="39"/>
      <c r="L810" s="39"/>
      <c r="M810" s="39"/>
      <c r="N810" s="29"/>
      <c r="O810" s="39"/>
      <c r="P810" s="29"/>
      <c r="Q810" s="117"/>
      <c r="R810" s="118"/>
      <c r="S810" s="117"/>
      <c r="AD810" s="13"/>
      <c r="AG810" s="13"/>
      <c r="AT810" s="14"/>
    </row>
    <row r="811">
      <c r="B811" s="116"/>
      <c r="E811" s="36"/>
      <c r="F811" s="114"/>
      <c r="H811" s="39"/>
      <c r="I811" s="39"/>
      <c r="J811" s="39"/>
      <c r="K811" s="39"/>
      <c r="L811" s="39"/>
      <c r="M811" s="39"/>
      <c r="N811" s="29"/>
      <c r="O811" s="39"/>
      <c r="P811" s="29"/>
      <c r="Q811" s="117"/>
      <c r="R811" s="118"/>
      <c r="S811" s="117"/>
      <c r="AD811" s="13"/>
      <c r="AG811" s="13"/>
      <c r="AT811" s="14"/>
    </row>
    <row r="812">
      <c r="B812" s="116"/>
      <c r="E812" s="36"/>
      <c r="F812" s="114"/>
      <c r="H812" s="39"/>
      <c r="I812" s="39"/>
      <c r="J812" s="39"/>
      <c r="K812" s="39"/>
      <c r="L812" s="39"/>
      <c r="M812" s="39"/>
      <c r="N812" s="29"/>
      <c r="O812" s="39"/>
      <c r="P812" s="29"/>
      <c r="Q812" s="117"/>
      <c r="R812" s="118"/>
      <c r="S812" s="117"/>
      <c r="AD812" s="13"/>
      <c r="AG812" s="13"/>
      <c r="AT812" s="14"/>
    </row>
    <row r="813">
      <c r="B813" s="116"/>
      <c r="E813" s="36"/>
      <c r="F813" s="114"/>
      <c r="H813" s="39"/>
      <c r="I813" s="39"/>
      <c r="J813" s="39"/>
      <c r="K813" s="39"/>
      <c r="L813" s="39"/>
      <c r="M813" s="39"/>
      <c r="N813" s="29"/>
      <c r="O813" s="39"/>
      <c r="P813" s="29"/>
      <c r="Q813" s="117"/>
      <c r="R813" s="118"/>
      <c r="S813" s="117"/>
      <c r="AD813" s="13"/>
      <c r="AG813" s="13"/>
      <c r="AT813" s="14"/>
    </row>
    <row r="814">
      <c r="B814" s="116"/>
      <c r="E814" s="36"/>
      <c r="F814" s="114"/>
      <c r="H814" s="39"/>
      <c r="I814" s="39"/>
      <c r="J814" s="39"/>
      <c r="K814" s="39"/>
      <c r="L814" s="39"/>
      <c r="M814" s="39"/>
      <c r="N814" s="29"/>
      <c r="O814" s="39"/>
      <c r="P814" s="29"/>
      <c r="Q814" s="117"/>
      <c r="R814" s="118"/>
      <c r="S814" s="117"/>
      <c r="AD814" s="13"/>
      <c r="AG814" s="13"/>
      <c r="AT814" s="14"/>
    </row>
    <row r="815">
      <c r="B815" s="116"/>
      <c r="E815" s="36"/>
      <c r="F815" s="114"/>
      <c r="H815" s="39"/>
      <c r="I815" s="39"/>
      <c r="J815" s="39"/>
      <c r="K815" s="39"/>
      <c r="L815" s="39"/>
      <c r="M815" s="39"/>
      <c r="N815" s="29"/>
      <c r="O815" s="39"/>
      <c r="P815" s="29"/>
      <c r="Q815" s="117"/>
      <c r="R815" s="118"/>
      <c r="S815" s="117"/>
      <c r="AD815" s="13"/>
      <c r="AG815" s="13"/>
      <c r="AT815" s="14"/>
    </row>
    <row r="816">
      <c r="B816" s="116"/>
      <c r="E816" s="36"/>
      <c r="F816" s="114"/>
      <c r="H816" s="39"/>
      <c r="I816" s="39"/>
      <c r="J816" s="39"/>
      <c r="K816" s="39"/>
      <c r="L816" s="39"/>
      <c r="M816" s="39"/>
      <c r="N816" s="29"/>
      <c r="O816" s="39"/>
      <c r="P816" s="29"/>
      <c r="Q816" s="117"/>
      <c r="R816" s="118"/>
      <c r="S816" s="117"/>
      <c r="AD816" s="13"/>
      <c r="AG816" s="13"/>
      <c r="AT816" s="14"/>
    </row>
    <row r="817">
      <c r="B817" s="116"/>
      <c r="E817" s="36"/>
      <c r="F817" s="114"/>
      <c r="H817" s="39"/>
      <c r="I817" s="39"/>
      <c r="J817" s="39"/>
      <c r="K817" s="39"/>
      <c r="L817" s="39"/>
      <c r="M817" s="39"/>
      <c r="N817" s="29"/>
      <c r="O817" s="39"/>
      <c r="P817" s="29"/>
      <c r="Q817" s="117"/>
      <c r="R817" s="118"/>
      <c r="S817" s="117"/>
      <c r="AD817" s="13"/>
      <c r="AG817" s="13"/>
      <c r="AT817" s="14"/>
    </row>
    <row r="818">
      <c r="B818" s="116"/>
      <c r="E818" s="36"/>
      <c r="F818" s="114"/>
      <c r="H818" s="39"/>
      <c r="I818" s="39"/>
      <c r="J818" s="39"/>
      <c r="K818" s="39"/>
      <c r="L818" s="39"/>
      <c r="M818" s="39"/>
      <c r="N818" s="29"/>
      <c r="O818" s="39"/>
      <c r="P818" s="29"/>
      <c r="Q818" s="117"/>
      <c r="R818" s="118"/>
      <c r="S818" s="117"/>
      <c r="AD818" s="13"/>
      <c r="AG818" s="13"/>
      <c r="AT818" s="14"/>
    </row>
    <row r="819">
      <c r="B819" s="116"/>
      <c r="E819" s="36"/>
      <c r="F819" s="114"/>
      <c r="H819" s="39"/>
      <c r="I819" s="39"/>
      <c r="J819" s="39"/>
      <c r="K819" s="39"/>
      <c r="L819" s="39"/>
      <c r="M819" s="39"/>
      <c r="N819" s="29"/>
      <c r="O819" s="39"/>
      <c r="P819" s="29"/>
      <c r="Q819" s="117"/>
      <c r="R819" s="118"/>
      <c r="S819" s="117"/>
      <c r="AD819" s="13"/>
      <c r="AG819" s="13"/>
      <c r="AT819" s="14"/>
    </row>
    <row r="820">
      <c r="B820" s="116"/>
      <c r="E820" s="36"/>
      <c r="F820" s="114"/>
      <c r="H820" s="39"/>
      <c r="I820" s="39"/>
      <c r="J820" s="39"/>
      <c r="K820" s="39"/>
      <c r="L820" s="39"/>
      <c r="M820" s="39"/>
      <c r="N820" s="29"/>
      <c r="O820" s="39"/>
      <c r="P820" s="29"/>
      <c r="Q820" s="117"/>
      <c r="R820" s="118"/>
      <c r="S820" s="117"/>
      <c r="AD820" s="13"/>
      <c r="AG820" s="13"/>
      <c r="AT820" s="14"/>
    </row>
    <row r="821">
      <c r="B821" s="116"/>
      <c r="E821" s="36"/>
      <c r="F821" s="114"/>
      <c r="H821" s="39"/>
      <c r="I821" s="39"/>
      <c r="J821" s="39"/>
      <c r="K821" s="39"/>
      <c r="L821" s="39"/>
      <c r="M821" s="39"/>
      <c r="N821" s="29"/>
      <c r="O821" s="39"/>
      <c r="P821" s="29"/>
      <c r="Q821" s="117"/>
      <c r="R821" s="118"/>
      <c r="S821" s="117"/>
      <c r="AD821" s="13"/>
      <c r="AG821" s="13"/>
      <c r="AT821" s="14"/>
    </row>
    <row r="822">
      <c r="B822" s="116"/>
      <c r="E822" s="36"/>
      <c r="F822" s="114"/>
      <c r="H822" s="39"/>
      <c r="I822" s="39"/>
      <c r="J822" s="39"/>
      <c r="K822" s="39"/>
      <c r="L822" s="39"/>
      <c r="M822" s="39"/>
      <c r="N822" s="29"/>
      <c r="O822" s="39"/>
      <c r="P822" s="29"/>
      <c r="Q822" s="117"/>
      <c r="R822" s="118"/>
      <c r="S822" s="117"/>
      <c r="AD822" s="13"/>
      <c r="AG822" s="13"/>
      <c r="AT822" s="14"/>
    </row>
    <row r="823">
      <c r="B823" s="116"/>
      <c r="E823" s="36"/>
      <c r="F823" s="114"/>
      <c r="H823" s="39"/>
      <c r="I823" s="39"/>
      <c r="J823" s="39"/>
      <c r="K823" s="39"/>
      <c r="L823" s="39"/>
      <c r="M823" s="39"/>
      <c r="N823" s="29"/>
      <c r="O823" s="39"/>
      <c r="P823" s="29"/>
      <c r="Q823" s="117"/>
      <c r="R823" s="118"/>
      <c r="S823" s="117"/>
      <c r="AD823" s="13"/>
      <c r="AG823" s="13"/>
      <c r="AT823" s="14"/>
    </row>
    <row r="824">
      <c r="B824" s="116"/>
      <c r="E824" s="36"/>
      <c r="F824" s="114"/>
      <c r="H824" s="39"/>
      <c r="I824" s="39"/>
      <c r="J824" s="39"/>
      <c r="K824" s="39"/>
      <c r="L824" s="39"/>
      <c r="M824" s="39"/>
      <c r="N824" s="29"/>
      <c r="O824" s="39"/>
      <c r="P824" s="29"/>
      <c r="Q824" s="117"/>
      <c r="R824" s="118"/>
      <c r="S824" s="117"/>
      <c r="AD824" s="13"/>
      <c r="AG824" s="13"/>
      <c r="AT824" s="14"/>
    </row>
    <row r="825">
      <c r="B825" s="116"/>
      <c r="E825" s="36"/>
      <c r="F825" s="114"/>
      <c r="H825" s="39"/>
      <c r="I825" s="39"/>
      <c r="J825" s="39"/>
      <c r="K825" s="39"/>
      <c r="L825" s="39"/>
      <c r="M825" s="39"/>
      <c r="N825" s="29"/>
      <c r="O825" s="39"/>
      <c r="P825" s="29"/>
      <c r="Q825" s="117"/>
      <c r="R825" s="118"/>
      <c r="S825" s="117"/>
      <c r="AD825" s="13"/>
      <c r="AG825" s="13"/>
      <c r="AT825" s="14"/>
    </row>
    <row r="826">
      <c r="B826" s="116"/>
      <c r="E826" s="36"/>
      <c r="F826" s="114"/>
      <c r="H826" s="39"/>
      <c r="I826" s="39"/>
      <c r="J826" s="39"/>
      <c r="K826" s="39"/>
      <c r="L826" s="39"/>
      <c r="M826" s="39"/>
      <c r="N826" s="29"/>
      <c r="O826" s="39"/>
      <c r="P826" s="29"/>
      <c r="Q826" s="117"/>
      <c r="R826" s="118"/>
      <c r="S826" s="117"/>
      <c r="AD826" s="13"/>
      <c r="AG826" s="13"/>
      <c r="AT826" s="14"/>
    </row>
    <row r="827">
      <c r="B827" s="116"/>
      <c r="E827" s="36"/>
      <c r="F827" s="114"/>
      <c r="H827" s="39"/>
      <c r="I827" s="39"/>
      <c r="J827" s="39"/>
      <c r="K827" s="39"/>
      <c r="L827" s="39"/>
      <c r="M827" s="39"/>
      <c r="N827" s="29"/>
      <c r="O827" s="39"/>
      <c r="P827" s="29"/>
      <c r="Q827" s="117"/>
      <c r="R827" s="118"/>
      <c r="S827" s="117"/>
      <c r="AD827" s="13"/>
      <c r="AG827" s="13"/>
      <c r="AT827" s="14"/>
    </row>
    <row r="828">
      <c r="B828" s="116"/>
      <c r="E828" s="36"/>
      <c r="F828" s="114"/>
      <c r="H828" s="39"/>
      <c r="I828" s="39"/>
      <c r="J828" s="39"/>
      <c r="K828" s="39"/>
      <c r="L828" s="39"/>
      <c r="M828" s="39"/>
      <c r="N828" s="29"/>
      <c r="O828" s="39"/>
      <c r="P828" s="29"/>
      <c r="Q828" s="117"/>
      <c r="R828" s="118"/>
      <c r="S828" s="117"/>
      <c r="AD828" s="13"/>
      <c r="AG828" s="13"/>
      <c r="AT828" s="14"/>
    </row>
    <row r="829">
      <c r="B829" s="116"/>
      <c r="E829" s="36"/>
      <c r="F829" s="114"/>
      <c r="H829" s="39"/>
      <c r="I829" s="39"/>
      <c r="J829" s="39"/>
      <c r="K829" s="39"/>
      <c r="L829" s="39"/>
      <c r="M829" s="39"/>
      <c r="N829" s="29"/>
      <c r="O829" s="39"/>
      <c r="P829" s="29"/>
      <c r="Q829" s="117"/>
      <c r="R829" s="118"/>
      <c r="S829" s="117"/>
      <c r="AD829" s="13"/>
      <c r="AG829" s="13"/>
      <c r="AT829" s="14"/>
    </row>
    <row r="830">
      <c r="B830" s="116"/>
      <c r="E830" s="36"/>
      <c r="F830" s="114"/>
      <c r="H830" s="39"/>
      <c r="I830" s="39"/>
      <c r="J830" s="39"/>
      <c r="K830" s="39"/>
      <c r="L830" s="39"/>
      <c r="M830" s="39"/>
      <c r="N830" s="29"/>
      <c r="O830" s="39"/>
      <c r="P830" s="29"/>
      <c r="Q830" s="117"/>
      <c r="R830" s="118"/>
      <c r="S830" s="117"/>
      <c r="AD830" s="13"/>
      <c r="AG830" s="13"/>
      <c r="AT830" s="14"/>
    </row>
    <row r="831">
      <c r="B831" s="116"/>
      <c r="E831" s="36"/>
      <c r="F831" s="114"/>
      <c r="H831" s="39"/>
      <c r="I831" s="39"/>
      <c r="J831" s="39"/>
      <c r="K831" s="39"/>
      <c r="L831" s="39"/>
      <c r="M831" s="39"/>
      <c r="N831" s="29"/>
      <c r="O831" s="39"/>
      <c r="P831" s="29"/>
      <c r="Q831" s="117"/>
      <c r="R831" s="118"/>
      <c r="S831" s="117"/>
      <c r="AD831" s="13"/>
      <c r="AG831" s="13"/>
      <c r="AT831" s="14"/>
    </row>
    <row r="832">
      <c r="B832" s="116"/>
      <c r="E832" s="36"/>
      <c r="F832" s="114"/>
      <c r="H832" s="39"/>
      <c r="I832" s="39"/>
      <c r="J832" s="39"/>
      <c r="K832" s="39"/>
      <c r="L832" s="39"/>
      <c r="M832" s="39"/>
      <c r="N832" s="29"/>
      <c r="O832" s="39"/>
      <c r="P832" s="29"/>
      <c r="Q832" s="117"/>
      <c r="R832" s="118"/>
      <c r="S832" s="117"/>
      <c r="AD832" s="13"/>
      <c r="AG832" s="13"/>
      <c r="AT832" s="14"/>
    </row>
    <row r="833">
      <c r="B833" s="116"/>
      <c r="E833" s="36"/>
      <c r="F833" s="114"/>
      <c r="H833" s="39"/>
      <c r="I833" s="39"/>
      <c r="J833" s="39"/>
      <c r="K833" s="39"/>
      <c r="L833" s="39"/>
      <c r="M833" s="39"/>
      <c r="N833" s="29"/>
      <c r="O833" s="39"/>
      <c r="P833" s="29"/>
      <c r="Q833" s="117"/>
      <c r="R833" s="118"/>
      <c r="S833" s="117"/>
      <c r="AD833" s="13"/>
      <c r="AG833" s="13"/>
      <c r="AT833" s="14"/>
    </row>
    <row r="834">
      <c r="B834" s="116"/>
      <c r="E834" s="36"/>
      <c r="F834" s="114"/>
      <c r="H834" s="39"/>
      <c r="I834" s="39"/>
      <c r="J834" s="39"/>
      <c r="K834" s="39"/>
      <c r="L834" s="39"/>
      <c r="M834" s="39"/>
      <c r="N834" s="29"/>
      <c r="O834" s="39"/>
      <c r="P834" s="29"/>
      <c r="Q834" s="117"/>
      <c r="R834" s="118"/>
      <c r="S834" s="117"/>
      <c r="AD834" s="13"/>
      <c r="AG834" s="13"/>
      <c r="AT834" s="14"/>
    </row>
    <row r="835">
      <c r="B835" s="116"/>
      <c r="E835" s="36"/>
      <c r="F835" s="114"/>
      <c r="H835" s="39"/>
      <c r="I835" s="39"/>
      <c r="J835" s="39"/>
      <c r="K835" s="39"/>
      <c r="L835" s="39"/>
      <c r="M835" s="39"/>
      <c r="N835" s="29"/>
      <c r="O835" s="39"/>
      <c r="P835" s="29"/>
      <c r="Q835" s="117"/>
      <c r="R835" s="118"/>
      <c r="S835" s="117"/>
      <c r="AD835" s="13"/>
      <c r="AG835" s="13"/>
      <c r="AT835" s="14"/>
    </row>
    <row r="836">
      <c r="B836" s="116"/>
      <c r="E836" s="36"/>
      <c r="F836" s="114"/>
      <c r="H836" s="39"/>
      <c r="I836" s="39"/>
      <c r="J836" s="39"/>
      <c r="K836" s="39"/>
      <c r="L836" s="39"/>
      <c r="M836" s="39"/>
      <c r="N836" s="29"/>
      <c r="O836" s="39"/>
      <c r="P836" s="29"/>
      <c r="Q836" s="117"/>
      <c r="R836" s="118"/>
      <c r="S836" s="117"/>
      <c r="AD836" s="13"/>
      <c r="AG836" s="13"/>
      <c r="AT836" s="14"/>
    </row>
    <row r="837">
      <c r="B837" s="116"/>
      <c r="E837" s="36"/>
      <c r="F837" s="114"/>
      <c r="H837" s="39"/>
      <c r="I837" s="39"/>
      <c r="J837" s="39"/>
      <c r="K837" s="39"/>
      <c r="L837" s="39"/>
      <c r="M837" s="39"/>
      <c r="N837" s="29"/>
      <c r="O837" s="39"/>
      <c r="P837" s="29"/>
      <c r="Q837" s="117"/>
      <c r="R837" s="118"/>
      <c r="S837" s="117"/>
      <c r="AD837" s="13"/>
      <c r="AG837" s="13"/>
      <c r="AT837" s="14"/>
    </row>
    <row r="838">
      <c r="B838" s="116"/>
      <c r="E838" s="36"/>
      <c r="F838" s="114"/>
      <c r="H838" s="39"/>
      <c r="I838" s="39"/>
      <c r="J838" s="39"/>
      <c r="K838" s="39"/>
      <c r="L838" s="39"/>
      <c r="M838" s="39"/>
      <c r="N838" s="29"/>
      <c r="O838" s="39"/>
      <c r="P838" s="29"/>
      <c r="Q838" s="117"/>
      <c r="R838" s="118"/>
      <c r="S838" s="117"/>
      <c r="AD838" s="13"/>
      <c r="AG838" s="13"/>
      <c r="AT838" s="14"/>
    </row>
    <row r="839">
      <c r="B839" s="116"/>
      <c r="E839" s="36"/>
      <c r="F839" s="114"/>
      <c r="H839" s="39"/>
      <c r="I839" s="39"/>
      <c r="J839" s="39"/>
      <c r="K839" s="39"/>
      <c r="L839" s="39"/>
      <c r="M839" s="39"/>
      <c r="N839" s="29"/>
      <c r="O839" s="39"/>
      <c r="P839" s="29"/>
      <c r="Q839" s="117"/>
      <c r="R839" s="118"/>
      <c r="S839" s="117"/>
      <c r="AD839" s="13"/>
      <c r="AG839" s="13"/>
      <c r="AT839" s="14"/>
    </row>
    <row r="840">
      <c r="B840" s="116"/>
      <c r="E840" s="36"/>
      <c r="F840" s="114"/>
      <c r="H840" s="39"/>
      <c r="I840" s="39"/>
      <c r="J840" s="39"/>
      <c r="K840" s="39"/>
      <c r="L840" s="39"/>
      <c r="M840" s="39"/>
      <c r="N840" s="29"/>
      <c r="O840" s="39"/>
      <c r="P840" s="29"/>
      <c r="Q840" s="117"/>
      <c r="R840" s="118"/>
      <c r="S840" s="117"/>
      <c r="AD840" s="13"/>
      <c r="AG840" s="13"/>
      <c r="AT840" s="14"/>
    </row>
    <row r="841">
      <c r="B841" s="116"/>
      <c r="E841" s="36"/>
      <c r="F841" s="114"/>
      <c r="H841" s="39"/>
      <c r="I841" s="39"/>
      <c r="J841" s="39"/>
      <c r="K841" s="39"/>
      <c r="L841" s="39"/>
      <c r="M841" s="39"/>
      <c r="N841" s="29"/>
      <c r="O841" s="39"/>
      <c r="P841" s="29"/>
      <c r="Q841" s="117"/>
      <c r="R841" s="118"/>
      <c r="S841" s="117"/>
      <c r="AD841" s="13"/>
      <c r="AG841" s="13"/>
      <c r="AT841" s="14"/>
    </row>
    <row r="842">
      <c r="B842" s="116"/>
      <c r="E842" s="36"/>
      <c r="F842" s="114"/>
      <c r="H842" s="39"/>
      <c r="I842" s="39"/>
      <c r="J842" s="39"/>
      <c r="K842" s="39"/>
      <c r="L842" s="39"/>
      <c r="M842" s="39"/>
      <c r="N842" s="29"/>
      <c r="O842" s="39"/>
      <c r="P842" s="29"/>
      <c r="Q842" s="117"/>
      <c r="R842" s="118"/>
      <c r="S842" s="117"/>
      <c r="AD842" s="13"/>
      <c r="AG842" s="13"/>
      <c r="AT842" s="14"/>
    </row>
    <row r="843">
      <c r="B843" s="116"/>
      <c r="E843" s="36"/>
      <c r="F843" s="114"/>
      <c r="H843" s="39"/>
      <c r="I843" s="39"/>
      <c r="J843" s="39"/>
      <c r="K843" s="39"/>
      <c r="L843" s="39"/>
      <c r="M843" s="39"/>
      <c r="N843" s="29"/>
      <c r="O843" s="39"/>
      <c r="P843" s="29"/>
      <c r="Q843" s="117"/>
      <c r="R843" s="118"/>
      <c r="S843" s="117"/>
      <c r="AD843" s="13"/>
      <c r="AG843" s="13"/>
      <c r="AT843" s="14"/>
    </row>
    <row r="844">
      <c r="B844" s="116"/>
      <c r="E844" s="36"/>
      <c r="F844" s="114"/>
      <c r="H844" s="39"/>
      <c r="I844" s="39"/>
      <c r="J844" s="39"/>
      <c r="K844" s="39"/>
      <c r="L844" s="39"/>
      <c r="M844" s="39"/>
      <c r="N844" s="29"/>
      <c r="O844" s="39"/>
      <c r="P844" s="29"/>
      <c r="Q844" s="117"/>
      <c r="R844" s="118"/>
      <c r="S844" s="117"/>
      <c r="AD844" s="13"/>
      <c r="AG844" s="13"/>
      <c r="AT844" s="14"/>
    </row>
    <row r="845">
      <c r="B845" s="116"/>
      <c r="E845" s="36"/>
      <c r="F845" s="114"/>
      <c r="H845" s="39"/>
      <c r="I845" s="39"/>
      <c r="J845" s="39"/>
      <c r="K845" s="39"/>
      <c r="L845" s="39"/>
      <c r="M845" s="39"/>
      <c r="N845" s="29"/>
      <c r="O845" s="39"/>
      <c r="P845" s="29"/>
      <c r="Q845" s="117"/>
      <c r="R845" s="118"/>
      <c r="S845" s="117"/>
      <c r="AD845" s="13"/>
      <c r="AG845" s="13"/>
      <c r="AT845" s="14"/>
    </row>
    <row r="846">
      <c r="B846" s="116"/>
      <c r="E846" s="36"/>
      <c r="F846" s="114"/>
      <c r="H846" s="39"/>
      <c r="I846" s="39"/>
      <c r="J846" s="39"/>
      <c r="K846" s="39"/>
      <c r="L846" s="39"/>
      <c r="M846" s="39"/>
      <c r="N846" s="29"/>
      <c r="O846" s="39"/>
      <c r="P846" s="29"/>
      <c r="Q846" s="117"/>
      <c r="R846" s="118"/>
      <c r="S846" s="117"/>
      <c r="AD846" s="13"/>
      <c r="AG846" s="13"/>
      <c r="AT846" s="14"/>
    </row>
    <row r="847">
      <c r="B847" s="116"/>
      <c r="E847" s="36"/>
      <c r="F847" s="114"/>
      <c r="H847" s="39"/>
      <c r="I847" s="39"/>
      <c r="J847" s="39"/>
      <c r="K847" s="39"/>
      <c r="L847" s="39"/>
      <c r="M847" s="39"/>
      <c r="N847" s="29"/>
      <c r="O847" s="39"/>
      <c r="P847" s="29"/>
      <c r="Q847" s="117"/>
      <c r="R847" s="118"/>
      <c r="S847" s="117"/>
      <c r="AD847" s="13"/>
      <c r="AG847" s="13"/>
      <c r="AT847" s="14"/>
    </row>
    <row r="848">
      <c r="B848" s="116"/>
      <c r="E848" s="36"/>
      <c r="F848" s="114"/>
      <c r="H848" s="39"/>
      <c r="I848" s="39"/>
      <c r="J848" s="39"/>
      <c r="K848" s="39"/>
      <c r="L848" s="39"/>
      <c r="M848" s="39"/>
      <c r="N848" s="29"/>
      <c r="O848" s="39"/>
      <c r="P848" s="29"/>
      <c r="Q848" s="117"/>
      <c r="R848" s="118"/>
      <c r="S848" s="117"/>
      <c r="AD848" s="13"/>
      <c r="AG848" s="13"/>
      <c r="AT848" s="14"/>
    </row>
    <row r="849">
      <c r="B849" s="116"/>
      <c r="E849" s="36"/>
      <c r="F849" s="114"/>
      <c r="H849" s="39"/>
      <c r="I849" s="39"/>
      <c r="J849" s="39"/>
      <c r="K849" s="39"/>
      <c r="L849" s="39"/>
      <c r="M849" s="39"/>
      <c r="N849" s="29"/>
      <c r="O849" s="39"/>
      <c r="P849" s="29"/>
      <c r="Q849" s="117"/>
      <c r="R849" s="118"/>
      <c r="S849" s="117"/>
      <c r="AD849" s="13"/>
      <c r="AG849" s="13"/>
      <c r="AT849" s="14"/>
    </row>
    <row r="850">
      <c r="B850" s="116"/>
      <c r="E850" s="36"/>
      <c r="F850" s="114"/>
      <c r="H850" s="39"/>
      <c r="I850" s="39"/>
      <c r="J850" s="39"/>
      <c r="K850" s="39"/>
      <c r="L850" s="39"/>
      <c r="M850" s="39"/>
      <c r="N850" s="29"/>
      <c r="O850" s="39"/>
      <c r="P850" s="29"/>
      <c r="Q850" s="117"/>
      <c r="R850" s="118"/>
      <c r="S850" s="117"/>
      <c r="AD850" s="13"/>
      <c r="AG850" s="13"/>
      <c r="AT850" s="14"/>
    </row>
    <row r="851">
      <c r="B851" s="116"/>
      <c r="E851" s="36"/>
      <c r="F851" s="114"/>
      <c r="H851" s="39"/>
      <c r="I851" s="39"/>
      <c r="J851" s="39"/>
      <c r="K851" s="39"/>
      <c r="L851" s="39"/>
      <c r="M851" s="39"/>
      <c r="N851" s="29"/>
      <c r="O851" s="39"/>
      <c r="P851" s="29"/>
      <c r="Q851" s="117"/>
      <c r="R851" s="118"/>
      <c r="S851" s="117"/>
      <c r="AD851" s="13"/>
      <c r="AG851" s="13"/>
      <c r="AT851" s="14"/>
    </row>
    <row r="852">
      <c r="B852" s="116"/>
      <c r="E852" s="36"/>
      <c r="F852" s="114"/>
      <c r="H852" s="39"/>
      <c r="I852" s="39"/>
      <c r="J852" s="39"/>
      <c r="K852" s="39"/>
      <c r="L852" s="39"/>
      <c r="M852" s="39"/>
      <c r="N852" s="29"/>
      <c r="O852" s="39"/>
      <c r="P852" s="29"/>
      <c r="Q852" s="117"/>
      <c r="R852" s="118"/>
      <c r="S852" s="117"/>
      <c r="AD852" s="13"/>
      <c r="AG852" s="13"/>
      <c r="AT852" s="14"/>
    </row>
    <row r="853">
      <c r="B853" s="116"/>
      <c r="E853" s="36"/>
      <c r="F853" s="114"/>
      <c r="H853" s="39"/>
      <c r="I853" s="39"/>
      <c r="J853" s="39"/>
      <c r="K853" s="39"/>
      <c r="L853" s="39"/>
      <c r="M853" s="39"/>
      <c r="N853" s="29"/>
      <c r="O853" s="39"/>
      <c r="P853" s="29"/>
      <c r="Q853" s="117"/>
      <c r="R853" s="118"/>
      <c r="S853" s="117"/>
      <c r="AD853" s="13"/>
      <c r="AG853" s="13"/>
      <c r="AT853" s="14"/>
    </row>
    <row r="854">
      <c r="B854" s="116"/>
      <c r="E854" s="36"/>
      <c r="F854" s="114"/>
      <c r="H854" s="39"/>
      <c r="I854" s="39"/>
      <c r="J854" s="39"/>
      <c r="K854" s="39"/>
      <c r="L854" s="39"/>
      <c r="M854" s="39"/>
      <c r="N854" s="29"/>
      <c r="O854" s="39"/>
      <c r="P854" s="29"/>
      <c r="Q854" s="117"/>
      <c r="R854" s="118"/>
      <c r="S854" s="117"/>
      <c r="AD854" s="13"/>
      <c r="AG854" s="13"/>
      <c r="AT854" s="14"/>
    </row>
    <row r="855">
      <c r="B855" s="116"/>
      <c r="E855" s="36"/>
      <c r="F855" s="114"/>
      <c r="H855" s="39"/>
      <c r="I855" s="39"/>
      <c r="J855" s="39"/>
      <c r="K855" s="39"/>
      <c r="L855" s="39"/>
      <c r="M855" s="39"/>
      <c r="N855" s="29"/>
      <c r="O855" s="39"/>
      <c r="P855" s="29"/>
      <c r="Q855" s="117"/>
      <c r="R855" s="118"/>
      <c r="S855" s="117"/>
      <c r="AD855" s="13"/>
      <c r="AG855" s="13"/>
      <c r="AT855" s="14"/>
    </row>
    <row r="856">
      <c r="B856" s="116"/>
      <c r="E856" s="36"/>
      <c r="F856" s="114"/>
      <c r="H856" s="39"/>
      <c r="I856" s="39"/>
      <c r="J856" s="39"/>
      <c r="K856" s="39"/>
      <c r="L856" s="39"/>
      <c r="M856" s="39"/>
      <c r="N856" s="29"/>
      <c r="O856" s="39"/>
      <c r="P856" s="29"/>
      <c r="Q856" s="117"/>
      <c r="R856" s="118"/>
      <c r="S856" s="117"/>
      <c r="AD856" s="13"/>
      <c r="AG856" s="13"/>
      <c r="AT856" s="14"/>
    </row>
    <row r="857">
      <c r="B857" s="116"/>
      <c r="E857" s="36"/>
      <c r="F857" s="114"/>
      <c r="H857" s="39"/>
      <c r="I857" s="39"/>
      <c r="J857" s="39"/>
      <c r="K857" s="39"/>
      <c r="L857" s="39"/>
      <c r="M857" s="39"/>
      <c r="N857" s="29"/>
      <c r="O857" s="39"/>
      <c r="P857" s="29"/>
      <c r="Q857" s="117"/>
      <c r="R857" s="118"/>
      <c r="S857" s="117"/>
      <c r="AD857" s="13"/>
      <c r="AG857" s="13"/>
      <c r="AT857" s="14"/>
    </row>
    <row r="858">
      <c r="B858" s="116"/>
      <c r="E858" s="36"/>
      <c r="F858" s="114"/>
      <c r="H858" s="39"/>
      <c r="I858" s="39"/>
      <c r="J858" s="39"/>
      <c r="K858" s="39"/>
      <c r="L858" s="39"/>
      <c r="M858" s="39"/>
      <c r="N858" s="29"/>
      <c r="O858" s="39"/>
      <c r="P858" s="29"/>
      <c r="Q858" s="117"/>
      <c r="R858" s="118"/>
      <c r="S858" s="117"/>
      <c r="AD858" s="13"/>
      <c r="AG858" s="13"/>
      <c r="AT858" s="14"/>
    </row>
    <row r="859">
      <c r="B859" s="116"/>
      <c r="E859" s="36"/>
      <c r="F859" s="114"/>
      <c r="H859" s="39"/>
      <c r="I859" s="39"/>
      <c r="J859" s="39"/>
      <c r="K859" s="39"/>
      <c r="L859" s="39"/>
      <c r="M859" s="39"/>
      <c r="N859" s="29"/>
      <c r="O859" s="39"/>
      <c r="P859" s="29"/>
      <c r="Q859" s="117"/>
      <c r="R859" s="118"/>
      <c r="S859" s="117"/>
      <c r="AD859" s="13"/>
      <c r="AG859" s="13"/>
      <c r="AT859" s="14"/>
    </row>
    <row r="860">
      <c r="B860" s="116"/>
      <c r="E860" s="36"/>
      <c r="F860" s="114"/>
      <c r="H860" s="39"/>
      <c r="I860" s="39"/>
      <c r="J860" s="39"/>
      <c r="K860" s="39"/>
      <c r="L860" s="39"/>
      <c r="M860" s="39"/>
      <c r="N860" s="29"/>
      <c r="O860" s="39"/>
      <c r="P860" s="29"/>
      <c r="Q860" s="117"/>
      <c r="R860" s="118"/>
      <c r="S860" s="117"/>
      <c r="AD860" s="13"/>
      <c r="AG860" s="13"/>
      <c r="AT860" s="14"/>
    </row>
    <row r="861">
      <c r="B861" s="116"/>
      <c r="E861" s="36"/>
      <c r="F861" s="114"/>
      <c r="H861" s="39"/>
      <c r="I861" s="39"/>
      <c r="J861" s="39"/>
      <c r="K861" s="39"/>
      <c r="L861" s="39"/>
      <c r="M861" s="39"/>
      <c r="N861" s="29"/>
      <c r="O861" s="39"/>
      <c r="P861" s="29"/>
      <c r="Q861" s="117"/>
      <c r="R861" s="118"/>
      <c r="S861" s="117"/>
      <c r="AD861" s="13"/>
      <c r="AG861" s="13"/>
      <c r="AT861" s="14"/>
    </row>
    <row r="862">
      <c r="B862" s="116"/>
      <c r="E862" s="36"/>
      <c r="F862" s="114"/>
      <c r="H862" s="39"/>
      <c r="I862" s="39"/>
      <c r="J862" s="39"/>
      <c r="K862" s="39"/>
      <c r="L862" s="39"/>
      <c r="M862" s="39"/>
      <c r="N862" s="29"/>
      <c r="O862" s="39"/>
      <c r="P862" s="29"/>
      <c r="Q862" s="117"/>
      <c r="R862" s="118"/>
      <c r="S862" s="117"/>
      <c r="AD862" s="13"/>
      <c r="AG862" s="13"/>
      <c r="AT862" s="14"/>
    </row>
  </sheetData>
  <autoFilter ref="$A$4:$AX$609">
    <sortState ref="A4:AX609">
      <sortCondition ref="A4:A609"/>
      <sortCondition ref="V4:V609"/>
      <sortCondition ref="AL4:AL609"/>
      <sortCondition descending="1" ref="E4:E609"/>
    </sortState>
  </autoFilter>
  <customSheetViews>
    <customSheetView guid="{667889ED-13C1-4FD7-AA88-BBEC13D2DBA3}" filter="1" showAutoFilter="1">
      <autoFilter ref="$A$4:$AW$609">
        <sortState ref="A4:AW609">
          <sortCondition ref="A4:A609"/>
          <sortCondition descending="1" ref="H4:H609"/>
          <sortCondition ref="E4:E609"/>
        </sortState>
      </autoFilter>
    </customSheetView>
  </customSheetViews>
  <mergeCells count="6">
    <mergeCell ref="A1:B3"/>
    <mergeCell ref="C1:W1"/>
    <mergeCell ref="C2:D2"/>
    <mergeCell ref="F2:H2"/>
    <mergeCell ref="I2:L2"/>
    <mergeCell ref="N2:T2"/>
  </mergeCells>
  <conditionalFormatting sqref="B5:D609">
    <cfRule type="expression" dxfId="4" priority="1">
      <formula>$V5="vPick"</formula>
    </cfRule>
  </conditionalFormatting>
  <conditionalFormatting sqref="B5:AW609">
    <cfRule type="expression" dxfId="5" priority="2">
      <formula>($V5="Header")</formula>
    </cfRule>
  </conditionalFormatting>
  <conditionalFormatting sqref="B5:G862">
    <cfRule type="expression" dxfId="6" priority="3">
      <formula>($V5="Passive")</formula>
    </cfRule>
  </conditionalFormatting>
  <hyperlinks>
    <hyperlink r:id="rId1" ref="A1"/>
    <hyperlink r:id="rId2" ref="F2"/>
    <hyperlink r:id="rId3" ref="AT6"/>
    <hyperlink r:id="rId4" ref="AT7"/>
    <hyperlink r:id="rId5" ref="AT8"/>
    <hyperlink r:id="rId6" ref="AT9"/>
    <hyperlink r:id="rId7" ref="AT10"/>
    <hyperlink r:id="rId8" ref="AT11"/>
    <hyperlink r:id="rId9" ref="AT12"/>
    <hyperlink r:id="rId10" ref="AT13"/>
    <hyperlink r:id="rId11" ref="AT14"/>
    <hyperlink r:id="rId12" ref="AT15"/>
    <hyperlink r:id="rId13" ref="AT16"/>
    <hyperlink r:id="rId14" ref="AT17"/>
    <hyperlink r:id="rId15" ref="AT18"/>
    <hyperlink r:id="rId16" ref="AT19"/>
    <hyperlink r:id="rId17" ref="AT20"/>
    <hyperlink r:id="rId18" ref="AT21"/>
    <hyperlink r:id="rId19" ref="AT22"/>
    <hyperlink r:id="rId20" ref="AT23"/>
    <hyperlink r:id="rId21" ref="AT24"/>
    <hyperlink r:id="rId22" ref="AT25"/>
    <hyperlink r:id="rId23" ref="AT26"/>
    <hyperlink r:id="rId24" ref="AT27"/>
    <hyperlink r:id="rId25" ref="AT28"/>
    <hyperlink r:id="rId26" ref="AT29"/>
    <hyperlink r:id="rId27" ref="AT30"/>
    <hyperlink r:id="rId28" ref="AT31"/>
    <hyperlink r:id="rId29" ref="AT32"/>
    <hyperlink r:id="rId30" ref="AT33"/>
    <hyperlink r:id="rId31" ref="AT34"/>
    <hyperlink r:id="rId32" ref="AT35"/>
    <hyperlink r:id="rId33" ref="AT36"/>
    <hyperlink r:id="rId34" ref="AT37"/>
    <hyperlink r:id="rId35" ref="AT38"/>
    <hyperlink r:id="rId36" ref="AT39"/>
    <hyperlink r:id="rId37" ref="AT40"/>
    <hyperlink r:id="rId38" ref="AT41"/>
    <hyperlink r:id="rId39" ref="AT42"/>
    <hyperlink r:id="rId40" ref="AT43"/>
    <hyperlink r:id="rId41" ref="AT44"/>
    <hyperlink r:id="rId42" ref="AT45"/>
    <hyperlink r:id="rId43" ref="AT46"/>
    <hyperlink r:id="rId44" ref="AT47"/>
    <hyperlink r:id="rId45" ref="AT48"/>
    <hyperlink r:id="rId46" ref="AT49"/>
    <hyperlink r:id="rId47" ref="AT50"/>
    <hyperlink r:id="rId48" ref="AT51"/>
    <hyperlink r:id="rId49" ref="AT52"/>
    <hyperlink r:id="rId50" ref="AT53"/>
    <hyperlink r:id="rId51" ref="AT54"/>
    <hyperlink r:id="rId52" ref="AT55"/>
    <hyperlink r:id="rId53" ref="AT56"/>
    <hyperlink r:id="rId54" ref="AT57"/>
    <hyperlink r:id="rId55" ref="AT58"/>
    <hyperlink r:id="rId56" ref="AT59"/>
    <hyperlink r:id="rId57" ref="AT60"/>
    <hyperlink r:id="rId58" ref="AT61"/>
    <hyperlink r:id="rId59" ref="AT62"/>
    <hyperlink r:id="rId60" ref="AT63"/>
    <hyperlink r:id="rId61" ref="AT64"/>
    <hyperlink r:id="rId62" ref="AT65"/>
    <hyperlink r:id="rId63" ref="AT66"/>
    <hyperlink r:id="rId64" ref="AT68"/>
    <hyperlink r:id="rId65" ref="AT69"/>
    <hyperlink r:id="rId66" ref="AT70"/>
    <hyperlink r:id="rId67" ref="AT71"/>
    <hyperlink r:id="rId68" ref="AT72"/>
    <hyperlink r:id="rId69" ref="AT73"/>
    <hyperlink r:id="rId70" ref="AT74"/>
    <hyperlink r:id="rId71" ref="AT75"/>
    <hyperlink r:id="rId72" ref="AT76"/>
    <hyperlink r:id="rId73" ref="AT77"/>
    <hyperlink r:id="rId74" ref="AT78"/>
    <hyperlink r:id="rId75" ref="AT79"/>
    <hyperlink r:id="rId76" ref="AT80"/>
    <hyperlink r:id="rId77" ref="AT81"/>
    <hyperlink r:id="rId78" ref="AT82"/>
    <hyperlink r:id="rId79" ref="AT83"/>
    <hyperlink r:id="rId80" ref="AT84"/>
    <hyperlink r:id="rId81" ref="AT85"/>
    <hyperlink r:id="rId82" ref="AT86"/>
    <hyperlink r:id="rId83" ref="AT87"/>
    <hyperlink r:id="rId84" ref="AT88"/>
    <hyperlink r:id="rId85" ref="AT89"/>
    <hyperlink r:id="rId86" ref="AT90"/>
    <hyperlink r:id="rId87" ref="AT91"/>
    <hyperlink r:id="rId88" ref="AT92"/>
    <hyperlink r:id="rId89" ref="AT93"/>
    <hyperlink r:id="rId90" ref="AT94"/>
    <hyperlink r:id="rId91" ref="AT95"/>
    <hyperlink r:id="rId92" ref="AT96"/>
    <hyperlink r:id="rId93" ref="AT97"/>
    <hyperlink r:id="rId94" ref="AT98"/>
    <hyperlink r:id="rId95" ref="AT99"/>
    <hyperlink r:id="rId96" ref="AT100"/>
    <hyperlink r:id="rId97" ref="AT101"/>
    <hyperlink r:id="rId98" ref="AT102"/>
    <hyperlink r:id="rId99" ref="AT103"/>
    <hyperlink r:id="rId100" ref="AT104"/>
    <hyperlink r:id="rId101" ref="AT105"/>
    <hyperlink r:id="rId102" ref="AT106"/>
    <hyperlink r:id="rId103" ref="AT107"/>
    <hyperlink r:id="rId104" ref="AT108"/>
    <hyperlink r:id="rId105" ref="AT109"/>
    <hyperlink r:id="rId106" ref="AT110"/>
    <hyperlink r:id="rId107" ref="AT111"/>
    <hyperlink r:id="rId108" ref="AT112"/>
    <hyperlink r:id="rId109" ref="AT113"/>
    <hyperlink r:id="rId110" ref="AT114"/>
    <hyperlink r:id="rId111" ref="AT115"/>
    <hyperlink r:id="rId112" ref="AT116"/>
    <hyperlink r:id="rId113" ref="AT117"/>
    <hyperlink r:id="rId114" ref="AT118"/>
    <hyperlink r:id="rId115" ref="AT119"/>
    <hyperlink r:id="rId116" ref="AT120"/>
    <hyperlink r:id="rId117" ref="AT121"/>
    <hyperlink r:id="rId118" ref="AT122"/>
    <hyperlink r:id="rId119" ref="AT123"/>
    <hyperlink r:id="rId120" ref="AT124"/>
    <hyperlink r:id="rId121" ref="AT125"/>
    <hyperlink r:id="rId122" ref="AT126"/>
    <hyperlink r:id="rId123" ref="AT127"/>
    <hyperlink r:id="rId124" ref="AT128"/>
    <hyperlink r:id="rId125" ref="AT129"/>
    <hyperlink r:id="rId126" ref="AT130"/>
    <hyperlink r:id="rId127" ref="AT131"/>
    <hyperlink r:id="rId128" ref="AT132"/>
    <hyperlink r:id="rId129" ref="AT133"/>
    <hyperlink r:id="rId130" ref="AT134"/>
    <hyperlink r:id="rId131" ref="AT135"/>
    <hyperlink r:id="rId132" ref="AT136"/>
    <hyperlink r:id="rId133" ref="AT137"/>
    <hyperlink r:id="rId134" ref="AT138"/>
    <hyperlink r:id="rId135" ref="AT139"/>
    <hyperlink r:id="rId136" ref="AT140"/>
    <hyperlink r:id="rId137" ref="AT141"/>
    <hyperlink r:id="rId138" ref="AT142"/>
    <hyperlink r:id="rId139" ref="AT143"/>
    <hyperlink r:id="rId140" ref="AT144"/>
    <hyperlink r:id="rId141" ref="AT145"/>
    <hyperlink r:id="rId142" ref="AT146"/>
    <hyperlink r:id="rId143" ref="AT147"/>
    <hyperlink r:id="rId144" ref="AT148"/>
    <hyperlink r:id="rId145" ref="AT149"/>
    <hyperlink r:id="rId146" ref="AT150"/>
    <hyperlink r:id="rId147" ref="AT151"/>
    <hyperlink r:id="rId148" ref="AT152"/>
    <hyperlink r:id="rId149" ref="AT153"/>
    <hyperlink r:id="rId150" ref="AT154"/>
    <hyperlink r:id="rId151" ref="AT155"/>
    <hyperlink r:id="rId152" ref="AT156"/>
    <hyperlink r:id="rId153" ref="AT157"/>
    <hyperlink r:id="rId154" ref="AT158"/>
    <hyperlink r:id="rId155" ref="AT159"/>
    <hyperlink r:id="rId156" ref="AT160"/>
    <hyperlink r:id="rId157" ref="AT161"/>
    <hyperlink r:id="rId158" ref="AT162"/>
    <hyperlink r:id="rId159" ref="AT163"/>
    <hyperlink r:id="rId160" ref="AT164"/>
    <hyperlink r:id="rId161" ref="AT165"/>
    <hyperlink r:id="rId162" ref="AT166"/>
    <hyperlink r:id="rId163" ref="AT167"/>
    <hyperlink r:id="rId164" ref="AT168"/>
    <hyperlink r:id="rId165" ref="AT169"/>
    <hyperlink r:id="rId166" ref="AT170"/>
    <hyperlink r:id="rId167" ref="AT171"/>
    <hyperlink r:id="rId168" ref="AT172"/>
    <hyperlink r:id="rId169" ref="AT173"/>
    <hyperlink r:id="rId170" ref="AT174"/>
    <hyperlink r:id="rId171" ref="AT175"/>
    <hyperlink r:id="rId172" ref="AT176"/>
    <hyperlink r:id="rId173" ref="AT177"/>
    <hyperlink r:id="rId174" ref="AT178"/>
    <hyperlink r:id="rId175" ref="AT179"/>
    <hyperlink r:id="rId176" ref="AT181"/>
    <hyperlink r:id="rId177" ref="AT182"/>
    <hyperlink r:id="rId178" ref="AT183"/>
    <hyperlink r:id="rId179" ref="AT184"/>
    <hyperlink r:id="rId180" ref="AT185"/>
    <hyperlink r:id="rId181" ref="AT186"/>
    <hyperlink r:id="rId182" ref="AT187"/>
    <hyperlink r:id="rId183" ref="AT188"/>
    <hyperlink r:id="rId184" ref="AT189"/>
    <hyperlink r:id="rId185" ref="AT190"/>
    <hyperlink r:id="rId186" ref="AT191"/>
    <hyperlink r:id="rId187" ref="AT192"/>
    <hyperlink r:id="rId188" ref="AT193"/>
    <hyperlink r:id="rId189" ref="AT194"/>
    <hyperlink r:id="rId190" ref="AT195"/>
    <hyperlink r:id="rId191" ref="AT196"/>
    <hyperlink r:id="rId192" ref="AT197"/>
    <hyperlink r:id="rId193" ref="AT198"/>
    <hyperlink r:id="rId194" ref="AT199"/>
    <hyperlink r:id="rId195" ref="AT200"/>
    <hyperlink r:id="rId196" ref="AT201"/>
    <hyperlink r:id="rId197" ref="AT202"/>
    <hyperlink r:id="rId198" ref="AT203"/>
    <hyperlink r:id="rId199" ref="AT204"/>
    <hyperlink r:id="rId200" ref="AT205"/>
    <hyperlink r:id="rId201" ref="AT206"/>
    <hyperlink r:id="rId202" ref="AT207"/>
    <hyperlink r:id="rId203" ref="AT208"/>
    <hyperlink r:id="rId204" ref="AT209"/>
    <hyperlink r:id="rId205" ref="AT210"/>
    <hyperlink r:id="rId206" ref="AT211"/>
    <hyperlink r:id="rId207" ref="AT212"/>
    <hyperlink r:id="rId208" ref="AT213"/>
    <hyperlink r:id="rId209" ref="AT214"/>
    <hyperlink r:id="rId210" ref="AT215"/>
    <hyperlink r:id="rId211" ref="AT216"/>
    <hyperlink r:id="rId212" ref="AT217"/>
    <hyperlink r:id="rId213" ref="AT218"/>
    <hyperlink r:id="rId214" ref="AT219"/>
    <hyperlink r:id="rId215" ref="AT220"/>
    <hyperlink r:id="rId216" ref="AT221"/>
    <hyperlink r:id="rId217" ref="AT222"/>
    <hyperlink r:id="rId218" ref="AT223"/>
    <hyperlink r:id="rId219" ref="AT224"/>
    <hyperlink r:id="rId220" ref="AT225"/>
    <hyperlink r:id="rId221" ref="AT226"/>
    <hyperlink r:id="rId222" ref="AT227"/>
    <hyperlink r:id="rId223" ref="AT228"/>
    <hyperlink r:id="rId224" ref="AT229"/>
    <hyperlink r:id="rId225" ref="AT230"/>
    <hyperlink r:id="rId226" ref="AT231"/>
    <hyperlink r:id="rId227" ref="AT232"/>
    <hyperlink r:id="rId228" ref="AT233"/>
    <hyperlink r:id="rId229" ref="AT234"/>
    <hyperlink r:id="rId230" ref="AT235"/>
    <hyperlink r:id="rId231" ref="AT236"/>
    <hyperlink r:id="rId232" ref="AT237"/>
    <hyperlink r:id="rId233" ref="AT238"/>
    <hyperlink r:id="rId234" ref="AT239"/>
    <hyperlink r:id="rId235" ref="AT240"/>
    <hyperlink r:id="rId236" ref="AT241"/>
    <hyperlink r:id="rId237" ref="AT242"/>
    <hyperlink r:id="rId238" ref="AT243"/>
    <hyperlink r:id="rId239" ref="AT244"/>
    <hyperlink r:id="rId240" ref="AT245"/>
    <hyperlink r:id="rId241" ref="AT246"/>
    <hyperlink r:id="rId242" ref="AT247"/>
    <hyperlink r:id="rId243" ref="AT248"/>
    <hyperlink r:id="rId244" ref="AT249"/>
    <hyperlink r:id="rId245" ref="AT250"/>
    <hyperlink r:id="rId246" ref="AT251"/>
    <hyperlink r:id="rId247" ref="AT252"/>
    <hyperlink r:id="rId248" ref="AT253"/>
    <hyperlink r:id="rId249" ref="AT254"/>
    <hyperlink r:id="rId250" ref="AT255"/>
    <hyperlink r:id="rId251" ref="AT256"/>
    <hyperlink r:id="rId252" ref="AT257"/>
    <hyperlink r:id="rId253" ref="AT258"/>
    <hyperlink r:id="rId254" ref="AT259"/>
    <hyperlink r:id="rId255" ref="AT260"/>
    <hyperlink r:id="rId256" ref="AT261"/>
    <hyperlink r:id="rId257" ref="AT262"/>
    <hyperlink r:id="rId258" ref="AT263"/>
    <hyperlink r:id="rId259" ref="AT264"/>
    <hyperlink r:id="rId260" ref="AT265"/>
    <hyperlink r:id="rId261" ref="AT266"/>
    <hyperlink r:id="rId262" ref="AT267"/>
    <hyperlink r:id="rId263" ref="AT268"/>
    <hyperlink r:id="rId264" ref="AT269"/>
    <hyperlink r:id="rId265" ref="AT270"/>
    <hyperlink r:id="rId266" ref="AT271"/>
    <hyperlink r:id="rId267" ref="AT272"/>
    <hyperlink r:id="rId268" ref="AT273"/>
    <hyperlink r:id="rId269" ref="AT274"/>
    <hyperlink r:id="rId270" ref="AT275"/>
    <hyperlink r:id="rId271" ref="AT276"/>
    <hyperlink r:id="rId272" ref="AT277"/>
    <hyperlink r:id="rId273" ref="AT278"/>
    <hyperlink r:id="rId274" ref="AT279"/>
    <hyperlink r:id="rId275" ref="AT280"/>
    <hyperlink r:id="rId276" ref="AT281"/>
    <hyperlink r:id="rId277" ref="AT282"/>
    <hyperlink r:id="rId278" ref="AT283"/>
    <hyperlink r:id="rId279" ref="AT284"/>
    <hyperlink r:id="rId280" ref="AT286"/>
    <hyperlink r:id="rId281" ref="AT287"/>
    <hyperlink r:id="rId282" ref="AT288"/>
    <hyperlink r:id="rId283" ref="AT289"/>
    <hyperlink r:id="rId284" ref="AT290"/>
    <hyperlink r:id="rId285" ref="AT291"/>
    <hyperlink r:id="rId286" ref="AT292"/>
    <hyperlink r:id="rId287" ref="AT293"/>
    <hyperlink r:id="rId288" ref="AT294"/>
    <hyperlink r:id="rId289" ref="AT295"/>
    <hyperlink r:id="rId290" ref="AT296"/>
    <hyperlink r:id="rId291" ref="AT297"/>
    <hyperlink r:id="rId292" ref="AT298"/>
    <hyperlink r:id="rId293" ref="AT299"/>
    <hyperlink r:id="rId294" ref="AT300"/>
    <hyperlink r:id="rId295" ref="AT301"/>
    <hyperlink r:id="rId296" ref="AT302"/>
    <hyperlink r:id="rId297" ref="AT303"/>
    <hyperlink r:id="rId298" ref="AT304"/>
    <hyperlink r:id="rId299" ref="AT305"/>
    <hyperlink r:id="rId300" ref="AT306"/>
    <hyperlink r:id="rId301" ref="AT307"/>
    <hyperlink r:id="rId302" ref="AT308"/>
    <hyperlink r:id="rId303" ref="AT309"/>
    <hyperlink r:id="rId304" ref="AT310"/>
    <hyperlink r:id="rId305" ref="AT312"/>
    <hyperlink r:id="rId306" ref="AT313"/>
    <hyperlink r:id="rId307" ref="AT314"/>
    <hyperlink r:id="rId308" ref="AT315"/>
    <hyperlink r:id="rId309" ref="AT316"/>
    <hyperlink r:id="rId310" ref="AT317"/>
    <hyperlink r:id="rId311" ref="AT318"/>
    <hyperlink r:id="rId312" ref="AT319"/>
    <hyperlink r:id="rId313" ref="AT320"/>
    <hyperlink r:id="rId314" ref="AT321"/>
    <hyperlink r:id="rId315" ref="AT322"/>
    <hyperlink r:id="rId316" ref="AT323"/>
    <hyperlink r:id="rId317" ref="AT324"/>
    <hyperlink r:id="rId318" ref="AT325"/>
    <hyperlink r:id="rId319" ref="AT326"/>
    <hyperlink r:id="rId320" ref="AT327"/>
    <hyperlink r:id="rId321" ref="AT328"/>
    <hyperlink r:id="rId322" ref="AT329"/>
    <hyperlink r:id="rId323" ref="AT330"/>
    <hyperlink r:id="rId324" ref="AT331"/>
    <hyperlink r:id="rId325" ref="AT332"/>
    <hyperlink r:id="rId326" ref="AT333"/>
    <hyperlink r:id="rId327" ref="AT334"/>
    <hyperlink r:id="rId328" ref="AT335"/>
    <hyperlink r:id="rId329" ref="AT336"/>
    <hyperlink r:id="rId330" ref="AT337"/>
    <hyperlink r:id="rId331" ref="AT338"/>
    <hyperlink r:id="rId332" ref="AT339"/>
    <hyperlink r:id="rId333" ref="AT340"/>
    <hyperlink r:id="rId334" ref="AT341"/>
    <hyperlink r:id="rId335" ref="AT342"/>
    <hyperlink r:id="rId336" ref="AT343"/>
    <hyperlink r:id="rId337" ref="AT344"/>
    <hyperlink r:id="rId338" ref="AT345"/>
    <hyperlink r:id="rId339" ref="AT346"/>
    <hyperlink r:id="rId340" ref="AT347"/>
    <hyperlink r:id="rId341" ref="AT348"/>
    <hyperlink r:id="rId342" ref="AT349"/>
    <hyperlink r:id="rId343" ref="AT350"/>
    <hyperlink r:id="rId344" ref="AT351"/>
    <hyperlink r:id="rId345" ref="AT352"/>
    <hyperlink r:id="rId346" ref="AT353"/>
    <hyperlink r:id="rId347" ref="AT354"/>
    <hyperlink r:id="rId348" ref="AT355"/>
    <hyperlink r:id="rId349" ref="AT356"/>
    <hyperlink r:id="rId350" ref="AT357"/>
    <hyperlink r:id="rId351" ref="AT358"/>
    <hyperlink r:id="rId352" ref="AT359"/>
    <hyperlink r:id="rId353" ref="AT360"/>
    <hyperlink r:id="rId354" ref="AT361"/>
    <hyperlink r:id="rId355" ref="AT362"/>
    <hyperlink r:id="rId356" ref="AT363"/>
    <hyperlink r:id="rId357" ref="AT364"/>
    <hyperlink r:id="rId358" ref="AT365"/>
    <hyperlink r:id="rId359" ref="AT366"/>
    <hyperlink r:id="rId360" ref="AT367"/>
    <hyperlink r:id="rId361" ref="AT368"/>
    <hyperlink r:id="rId362" ref="AT369"/>
    <hyperlink r:id="rId363" ref="AT371"/>
    <hyperlink r:id="rId364" ref="AT372"/>
    <hyperlink r:id="rId365" ref="AT373"/>
    <hyperlink r:id="rId366" ref="AT374"/>
    <hyperlink r:id="rId367" ref="AT375"/>
    <hyperlink r:id="rId368" ref="AT376"/>
    <hyperlink r:id="rId369" ref="AT377"/>
    <hyperlink r:id="rId370" ref="AT378"/>
    <hyperlink r:id="rId371" ref="AT379"/>
    <hyperlink r:id="rId372" ref="AT380"/>
    <hyperlink r:id="rId373" ref="AT381"/>
    <hyperlink r:id="rId374" ref="AT382"/>
    <hyperlink r:id="rId375" ref="AT383"/>
    <hyperlink r:id="rId376" ref="AT384"/>
    <hyperlink r:id="rId377" ref="AT385"/>
    <hyperlink r:id="rId378" ref="AT386"/>
    <hyperlink r:id="rId379" ref="AT387"/>
    <hyperlink r:id="rId380" ref="AT388"/>
    <hyperlink r:id="rId381" ref="AT389"/>
    <hyperlink r:id="rId382" ref="AT390"/>
    <hyperlink r:id="rId383" ref="AT391"/>
    <hyperlink r:id="rId384" ref="AT392"/>
    <hyperlink r:id="rId385" ref="AT393"/>
    <hyperlink r:id="rId386" ref="AT394"/>
    <hyperlink r:id="rId387" ref="AT395"/>
    <hyperlink r:id="rId388" ref="AT396"/>
    <hyperlink r:id="rId389" ref="AT397"/>
    <hyperlink r:id="rId390" ref="AT398"/>
    <hyperlink r:id="rId391" ref="AT399"/>
    <hyperlink r:id="rId392" ref="AT400"/>
    <hyperlink r:id="rId393" ref="AT401"/>
    <hyperlink r:id="rId394" ref="AT402"/>
    <hyperlink r:id="rId395" ref="AT403"/>
    <hyperlink r:id="rId396" ref="AT404"/>
    <hyperlink r:id="rId397" ref="AT405"/>
    <hyperlink r:id="rId398" ref="AT406"/>
    <hyperlink r:id="rId399" ref="AT407"/>
    <hyperlink r:id="rId400" ref="AT408"/>
    <hyperlink r:id="rId401" ref="AT409"/>
    <hyperlink r:id="rId402" ref="AT410"/>
    <hyperlink r:id="rId403" ref="AT411"/>
    <hyperlink r:id="rId404" ref="AT412"/>
    <hyperlink r:id="rId405" ref="AT413"/>
    <hyperlink r:id="rId406" ref="AT414"/>
    <hyperlink r:id="rId407" ref="AT415"/>
    <hyperlink r:id="rId408" ref="AT416"/>
    <hyperlink r:id="rId409" ref="AT417"/>
    <hyperlink r:id="rId410" ref="AT418"/>
    <hyperlink r:id="rId411" ref="AT419"/>
    <hyperlink r:id="rId412" ref="AT420"/>
    <hyperlink r:id="rId413" ref="AT421"/>
    <hyperlink r:id="rId414" ref="AT422"/>
    <hyperlink r:id="rId415" ref="AT423"/>
    <hyperlink r:id="rId416" ref="AT424"/>
    <hyperlink r:id="rId417" ref="AT425"/>
    <hyperlink r:id="rId418" ref="AT426"/>
    <hyperlink r:id="rId419" ref="AT427"/>
    <hyperlink r:id="rId420" ref="AT428"/>
    <hyperlink r:id="rId421" ref="AT429"/>
    <hyperlink r:id="rId422" ref="AT430"/>
    <hyperlink r:id="rId423" ref="AT431"/>
    <hyperlink r:id="rId424" ref="AT432"/>
    <hyperlink r:id="rId425" ref="AT433"/>
    <hyperlink r:id="rId426" ref="AT434"/>
    <hyperlink r:id="rId427" ref="AT435"/>
    <hyperlink r:id="rId428" ref="AT436"/>
    <hyperlink r:id="rId429" ref="AT437"/>
    <hyperlink r:id="rId430" ref="AT438"/>
    <hyperlink r:id="rId431" ref="AT439"/>
    <hyperlink r:id="rId432" ref="AT440"/>
    <hyperlink r:id="rId433" ref="AT441"/>
    <hyperlink r:id="rId434" ref="AT442"/>
    <hyperlink r:id="rId435" ref="AT443"/>
    <hyperlink r:id="rId436" ref="AT444"/>
    <hyperlink r:id="rId437" ref="AT445"/>
    <hyperlink r:id="rId438" ref="AT446"/>
    <hyperlink r:id="rId439" ref="AT447"/>
    <hyperlink r:id="rId440" ref="AT448"/>
    <hyperlink r:id="rId441" ref="AT449"/>
    <hyperlink r:id="rId442" ref="AT450"/>
    <hyperlink r:id="rId443" ref="AT451"/>
    <hyperlink r:id="rId444" ref="AT452"/>
    <hyperlink r:id="rId445" ref="AT453"/>
    <hyperlink r:id="rId446" ref="AT454"/>
    <hyperlink r:id="rId447" ref="AT455"/>
    <hyperlink r:id="rId448" ref="AT456"/>
    <hyperlink r:id="rId449" ref="AT457"/>
    <hyperlink r:id="rId450" ref="AT458"/>
    <hyperlink r:id="rId451" ref="AT459"/>
    <hyperlink r:id="rId452" ref="AT460"/>
    <hyperlink r:id="rId453" ref="AT461"/>
    <hyperlink r:id="rId454" ref="AT462"/>
    <hyperlink r:id="rId455" ref="AT463"/>
    <hyperlink r:id="rId456" ref="AT464"/>
    <hyperlink r:id="rId457" ref="AT465"/>
    <hyperlink r:id="rId458" ref="AT466"/>
    <hyperlink r:id="rId459" ref="AT467"/>
    <hyperlink r:id="rId460" ref="AT468"/>
    <hyperlink r:id="rId461" ref="AT469"/>
    <hyperlink r:id="rId462" ref="AT470"/>
    <hyperlink r:id="rId463" ref="AT471"/>
    <hyperlink r:id="rId464" ref="AT472"/>
    <hyperlink r:id="rId465" ref="AT473"/>
    <hyperlink r:id="rId466" ref="AT474"/>
    <hyperlink r:id="rId467" ref="AT475"/>
    <hyperlink r:id="rId468" ref="AT476"/>
    <hyperlink r:id="rId469" ref="AT477"/>
    <hyperlink r:id="rId470" ref="AT478"/>
    <hyperlink r:id="rId471" ref="AT479"/>
    <hyperlink r:id="rId472" ref="AT480"/>
    <hyperlink r:id="rId473" ref="AT481"/>
    <hyperlink r:id="rId474" ref="AT482"/>
    <hyperlink r:id="rId475" ref="AT483"/>
    <hyperlink r:id="rId476" ref="AT484"/>
    <hyperlink r:id="rId477" ref="AT485"/>
    <hyperlink r:id="rId478" ref="AT486"/>
    <hyperlink r:id="rId479" ref="AT487"/>
    <hyperlink r:id="rId480" ref="AT488"/>
    <hyperlink r:id="rId481" ref="AT489"/>
    <hyperlink r:id="rId482" ref="AT490"/>
    <hyperlink r:id="rId483" ref="AT491"/>
    <hyperlink r:id="rId484" ref="AT492"/>
    <hyperlink r:id="rId485" ref="AT493"/>
    <hyperlink r:id="rId486" ref="AT494"/>
    <hyperlink r:id="rId487" ref="AT495"/>
    <hyperlink r:id="rId488" ref="AT496"/>
    <hyperlink r:id="rId489" ref="AT497"/>
    <hyperlink r:id="rId490" ref="AT498"/>
    <hyperlink r:id="rId491" ref="AT499"/>
    <hyperlink r:id="rId492" ref="AT500"/>
    <hyperlink r:id="rId493" ref="AT501"/>
    <hyperlink r:id="rId494" ref="AT502"/>
    <hyperlink r:id="rId495" ref="AT503"/>
    <hyperlink r:id="rId496" ref="AT504"/>
    <hyperlink r:id="rId497" ref="AT505"/>
    <hyperlink r:id="rId498" ref="AT506"/>
    <hyperlink r:id="rId499" ref="AT507"/>
    <hyperlink r:id="rId500" ref="AT508"/>
    <hyperlink r:id="rId501" ref="AT509"/>
    <hyperlink r:id="rId502" ref="AT510"/>
    <hyperlink r:id="rId503" ref="AT511"/>
    <hyperlink r:id="rId504" ref="AT512"/>
    <hyperlink r:id="rId505" ref="AT513"/>
    <hyperlink r:id="rId506" ref="AT514"/>
    <hyperlink r:id="rId507" ref="AT516"/>
    <hyperlink r:id="rId508" ref="AT517"/>
    <hyperlink r:id="rId509" ref="AT518"/>
    <hyperlink r:id="rId510" ref="AT519"/>
    <hyperlink r:id="rId511" ref="AT520"/>
    <hyperlink r:id="rId512" ref="AT521"/>
    <hyperlink r:id="rId513" ref="AT522"/>
    <hyperlink r:id="rId514" ref="AT523"/>
    <hyperlink r:id="rId515" ref="AT524"/>
    <hyperlink r:id="rId516" ref="AT525"/>
    <hyperlink r:id="rId517" ref="AT526"/>
    <hyperlink r:id="rId518" ref="AT527"/>
    <hyperlink r:id="rId519" ref="AT528"/>
    <hyperlink r:id="rId520" ref="AT529"/>
    <hyperlink r:id="rId521" ref="AT530"/>
    <hyperlink r:id="rId522" ref="AT531"/>
    <hyperlink r:id="rId523" ref="AT532"/>
    <hyperlink r:id="rId524" ref="AT533"/>
    <hyperlink r:id="rId525" ref="AT534"/>
    <hyperlink r:id="rId526" ref="AT535"/>
    <hyperlink r:id="rId527" ref="AT536"/>
    <hyperlink r:id="rId528" ref="AT537"/>
    <hyperlink r:id="rId529" ref="AT538"/>
    <hyperlink r:id="rId530" ref="AT539"/>
    <hyperlink r:id="rId531" ref="AT540"/>
    <hyperlink r:id="rId532" ref="AT541"/>
    <hyperlink r:id="rId533" ref="AT542"/>
    <hyperlink r:id="rId534" ref="AT543"/>
    <hyperlink r:id="rId535" ref="AT544"/>
    <hyperlink r:id="rId536" ref="AT545"/>
    <hyperlink r:id="rId537" ref="AT546"/>
    <hyperlink r:id="rId538" ref="AT547"/>
    <hyperlink r:id="rId539" ref="AT548"/>
    <hyperlink r:id="rId540" ref="AT549"/>
    <hyperlink r:id="rId541" ref="AT550"/>
    <hyperlink r:id="rId542" ref="AT551"/>
    <hyperlink r:id="rId543" ref="AT552"/>
    <hyperlink r:id="rId544" ref="AT553"/>
    <hyperlink r:id="rId545" ref="AT554"/>
    <hyperlink r:id="rId546" ref="AT555"/>
    <hyperlink r:id="rId547" ref="AT556"/>
    <hyperlink r:id="rId548" ref="AT557"/>
    <hyperlink r:id="rId549" ref="AT558"/>
    <hyperlink r:id="rId550" ref="AT559"/>
    <hyperlink r:id="rId551" ref="AT560"/>
    <hyperlink r:id="rId552" ref="AT561"/>
    <hyperlink r:id="rId553" ref="AT562"/>
    <hyperlink r:id="rId554" ref="AT563"/>
    <hyperlink r:id="rId555" ref="AT564"/>
    <hyperlink r:id="rId556" ref="AT565"/>
    <hyperlink r:id="rId557" ref="AT566"/>
    <hyperlink r:id="rId558" ref="AT567"/>
    <hyperlink r:id="rId559" ref="AT568"/>
    <hyperlink r:id="rId560" ref="AT569"/>
    <hyperlink r:id="rId561" ref="AT570"/>
    <hyperlink r:id="rId562" ref="AT571"/>
    <hyperlink r:id="rId563" ref="AT572"/>
    <hyperlink r:id="rId564" ref="AT573"/>
    <hyperlink r:id="rId565" ref="AT574"/>
    <hyperlink r:id="rId566" ref="AT575"/>
    <hyperlink r:id="rId567" ref="AT576"/>
    <hyperlink r:id="rId568" ref="AT577"/>
    <hyperlink r:id="rId569" ref="AT578"/>
    <hyperlink r:id="rId570" ref="AT579"/>
    <hyperlink r:id="rId571" ref="AT580"/>
    <hyperlink r:id="rId572" ref="AT581"/>
    <hyperlink r:id="rId573" ref="AT582"/>
    <hyperlink r:id="rId574" ref="AT583"/>
    <hyperlink r:id="rId575" ref="AT584"/>
    <hyperlink r:id="rId576" ref="AT585"/>
    <hyperlink r:id="rId577" ref="AT586"/>
    <hyperlink r:id="rId578" ref="AT587"/>
    <hyperlink r:id="rId579" ref="AT588"/>
    <hyperlink r:id="rId580" ref="AT589"/>
    <hyperlink r:id="rId581" ref="AT590"/>
    <hyperlink r:id="rId582" ref="AT591"/>
    <hyperlink r:id="rId583" ref="AT592"/>
    <hyperlink r:id="rId584" ref="AT593"/>
    <hyperlink r:id="rId585" ref="AT594"/>
    <hyperlink r:id="rId586" ref="AT595"/>
    <hyperlink r:id="rId587" ref="AT596"/>
    <hyperlink r:id="rId588" ref="AT597"/>
    <hyperlink r:id="rId589" ref="AT598"/>
    <hyperlink r:id="rId590" ref="AT599"/>
    <hyperlink r:id="rId591" ref="AT600"/>
    <hyperlink r:id="rId592" ref="AT601"/>
    <hyperlink r:id="rId593" ref="AT602"/>
    <hyperlink r:id="rId594" ref="AT603"/>
    <hyperlink r:id="rId595" ref="AT604"/>
    <hyperlink r:id="rId596" ref="AT605"/>
    <hyperlink r:id="rId597" ref="AT606"/>
    <hyperlink r:id="rId598" ref="AT607"/>
    <hyperlink r:id="rId599" ref="AT608"/>
    <hyperlink r:id="rId600" ref="AT609"/>
  </hyperlinks>
  <drawing r:id="rId60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6.75"/>
    <col customWidth="1" min="4" max="4" width="21.38"/>
    <col customWidth="1" min="5" max="5" width="38.13"/>
    <col customWidth="1" min="6" max="6" width="9.63"/>
    <col customWidth="1" min="7" max="7" width="10.75"/>
    <col customWidth="1" min="8" max="8" width="10.5"/>
    <col customWidth="1" min="9" max="9" width="7.88"/>
    <col customWidth="1" min="10" max="10" width="8.0"/>
  </cols>
  <sheetData>
    <row r="1">
      <c r="A1" s="1" t="s">
        <v>0</v>
      </c>
    </row>
    <row r="2" ht="15.75" customHeight="1"/>
    <row r="3">
      <c r="A3" s="2" t="s">
        <v>1</v>
      </c>
      <c r="B3" s="3"/>
      <c r="C3" s="4"/>
      <c r="E3" s="5" t="s">
        <v>3</v>
      </c>
      <c r="F3" s="6">
        <v>1000000.0</v>
      </c>
      <c r="G3" s="7" t="s">
        <v>4</v>
      </c>
    </row>
    <row r="4">
      <c r="A4" s="9"/>
      <c r="C4" s="10"/>
      <c r="E4" s="11" t="s">
        <v>5</v>
      </c>
      <c r="F4" s="12">
        <v>0.6</v>
      </c>
      <c r="G4" s="17">
        <f t="shared" ref="G4:G7" si="1">F4*$F$3</f>
        <v>600000</v>
      </c>
    </row>
    <row r="5">
      <c r="A5" s="9"/>
      <c r="C5" s="10"/>
      <c r="E5" s="11" t="s">
        <v>8</v>
      </c>
      <c r="F5" s="12">
        <v>0.2</v>
      </c>
      <c r="G5" s="17">
        <f t="shared" si="1"/>
        <v>200000</v>
      </c>
    </row>
    <row r="6">
      <c r="A6" s="9"/>
      <c r="C6" s="10"/>
      <c r="E6" s="11" t="s">
        <v>9</v>
      </c>
      <c r="F6" s="12">
        <v>0.1</v>
      </c>
      <c r="G6" s="17">
        <f t="shared" si="1"/>
        <v>100000</v>
      </c>
    </row>
    <row r="7">
      <c r="A7" s="21"/>
      <c r="B7" s="22"/>
      <c r="C7" s="23"/>
      <c r="E7" s="24" t="s">
        <v>10</v>
      </c>
      <c r="F7" s="27">
        <v>0.1</v>
      </c>
      <c r="G7" s="30">
        <f t="shared" si="1"/>
        <v>100000</v>
      </c>
    </row>
    <row r="8">
      <c r="F8" s="40" t="str">
        <f>if(sum(F4:F7)=1,"","Ensure exposures add to 100%")</f>
        <v/>
      </c>
    </row>
    <row r="9">
      <c r="A9" s="48" t="s">
        <v>20</v>
      </c>
      <c r="B9" s="50" t="s">
        <v>23</v>
      </c>
      <c r="C9" s="53"/>
      <c r="D9" s="53"/>
      <c r="E9" s="53"/>
    </row>
    <row r="10">
      <c r="B10" s="57" t="s">
        <v>30</v>
      </c>
    </row>
    <row r="11">
      <c r="B11" s="57" t="s">
        <v>33</v>
      </c>
    </row>
    <row r="12">
      <c r="B12" s="57" t="s">
        <v>38</v>
      </c>
    </row>
    <row r="13">
      <c r="B13" s="53"/>
      <c r="C13" s="53"/>
      <c r="D13" s="60" t="s">
        <v>42</v>
      </c>
      <c r="E13" s="65" t="str">
        <f t="array" ref="E13">"(" &amp; index(  TEXTJOIN(" ",TRUE, A19:B54)   &amp; ")" ,0)</f>
        <v>(90000 SPMO 90000 SIXA 90000 FSMD 90000 SDVY 60000 IDMO 60000 JIESX 60000 EDIV 60000 EICOX 80000 QLEIX 80000 QMNIX 40000 BDMIX 40000 PYTRX 30000 IGIB 30000 PGBIX 50000 BTMIX 25000 MUNI 25000 BMQIX)</v>
      </c>
    </row>
    <row r="14">
      <c r="B14" s="53"/>
      <c r="C14" s="68"/>
      <c r="D14" s="80" t="s">
        <v>78</v>
      </c>
    </row>
    <row r="15">
      <c r="C15" s="35"/>
      <c r="E15" s="82" t="s">
        <v>85</v>
      </c>
      <c r="J15" s="83"/>
    </row>
    <row r="16">
      <c r="B16" s="82" t="s">
        <v>87</v>
      </c>
      <c r="J16" s="83"/>
    </row>
    <row r="17">
      <c r="A17" s="85"/>
      <c r="B17" s="86"/>
      <c r="C17" s="87" t="s">
        <v>95</v>
      </c>
      <c r="D17" s="86"/>
      <c r="E17" s="86"/>
      <c r="F17" s="86"/>
      <c r="G17" s="88" t="s">
        <v>98</v>
      </c>
      <c r="H17" s="90">
        <f>G4</f>
        <v>600000</v>
      </c>
      <c r="I17" s="86"/>
      <c r="J17" s="92"/>
    </row>
    <row r="18" ht="42.0" customHeight="1">
      <c r="A18" s="93" t="s">
        <v>105</v>
      </c>
      <c r="B18" s="93" t="s">
        <v>22</v>
      </c>
      <c r="C18" s="93" t="s">
        <v>106</v>
      </c>
      <c r="D18" s="93" t="s">
        <v>28</v>
      </c>
      <c r="E18" s="93" t="s">
        <v>25</v>
      </c>
      <c r="F18" s="93" t="s">
        <v>108</v>
      </c>
      <c r="G18" s="93" t="s">
        <v>109</v>
      </c>
      <c r="H18" s="93" t="s">
        <v>110</v>
      </c>
      <c r="I18" s="93" t="s">
        <v>111</v>
      </c>
      <c r="J18" s="93" t="s">
        <v>112</v>
      </c>
    </row>
    <row r="19">
      <c r="A19" s="96">
        <f t="shared" ref="A19:A26" si="2">$H$17*C19</f>
        <v>90000</v>
      </c>
      <c r="B19" s="97" t="s">
        <v>82</v>
      </c>
      <c r="C19" s="98">
        <v>0.15</v>
      </c>
      <c r="D19" s="81" t="str">
        <f>VLOOKUP( $B19,    'Top 6 MFETFs per Category'!$B$5:$AW$360, 5, FALSE)</f>
        <v>Large Blend</v>
      </c>
      <c r="E19" s="67" t="str">
        <f>VLOOKUP( $B19,    'Top 6 MFETFs per Category'!$B$5:$AW$360, 3, FALSE)</f>
        <v>Invesco S&amp;P 500 Momentum ETF</v>
      </c>
      <c r="F19" s="81" t="str">
        <f>VLOOKUP( $B19,    'Top 6 MFETFs per Category'!$B$5:$AW$360, 2, FALSE)</f>
        <v>View</v>
      </c>
      <c r="G19" s="101" t="str">
        <f t="shared" ref="G19:G26" si="3">HYPERLINK(    "https://vizwealth.com/commentary/"&amp;   $B19,                  "Commentary")</f>
        <v>Commentary</v>
      </c>
      <c r="H19" s="102">
        <f>VLOOKUP( $B19,    'Top 6 MFETFs per Category'!$B$5:$AW$360, 6, FALSE)</f>
        <v>0.0013</v>
      </c>
      <c r="I19" s="104">
        <f>VLOOKUP( $B19,    'Top 6 MFETFs per Category'!$B$5:$BB$360, 4, FALSE)</f>
        <v>1.3004</v>
      </c>
      <c r="J19" s="105">
        <v>45839.0</v>
      </c>
    </row>
    <row r="20">
      <c r="A20" s="96">
        <f t="shared" si="2"/>
        <v>90000</v>
      </c>
      <c r="B20" s="97" t="s">
        <v>135</v>
      </c>
      <c r="C20" s="106">
        <v>0.15</v>
      </c>
      <c r="D20" s="81" t="str">
        <f>VLOOKUP( $B20,    'Top 6 MFETFs per Category'!$B$5:$AW$360, 5, FALSE)</f>
        <v>Large Value</v>
      </c>
      <c r="E20" s="67" t="str">
        <f>VLOOKUP( $B20,    'Top 6 MFETFs per Category'!$B$5:$AW$360, 3, FALSE)</f>
        <v>ETC 6 Meridian Mega Cap Equity ETF</v>
      </c>
      <c r="F20" s="81" t="str">
        <f>VLOOKUP( $B20,    'Top 6 MFETFs per Category'!$B$5:$AW$360, 2, FALSE)</f>
        <v>View</v>
      </c>
      <c r="G20" s="101" t="str">
        <f t="shared" si="3"/>
        <v>Commentary</v>
      </c>
      <c r="H20" s="102">
        <f>VLOOKUP( $B20,    'Top 6 MFETFs per Category'!$B$5:$AW$360, 6, FALSE)</f>
        <v>0.0047</v>
      </c>
      <c r="I20" s="104">
        <f>VLOOKUP( $B20,    'Top 6 MFETFs per Category'!$B$5:$BB$360, 4, FALSE)</f>
        <v>0.941</v>
      </c>
      <c r="J20" s="105">
        <v>45839.0</v>
      </c>
    </row>
    <row r="21">
      <c r="A21" s="96">
        <f t="shared" si="2"/>
        <v>90000</v>
      </c>
      <c r="B21" s="97" t="s">
        <v>144</v>
      </c>
      <c r="C21" s="106">
        <v>0.15</v>
      </c>
      <c r="D21" s="81" t="str">
        <f>VLOOKUP( $B21,    'Top 6 MFETFs per Category'!$B$5:$AW$360, 5, FALSE)</f>
        <v>Small Blend</v>
      </c>
      <c r="E21" s="67" t="str">
        <f>VLOOKUP( $B21,    'Top 6 MFETFs per Category'!$B$5:$AW$360, 3, FALSE)</f>
        <v>Fidelity Small-Mid Multifactor ETF</v>
      </c>
      <c r="F21" s="81" t="str">
        <f>VLOOKUP( $B21,    'Top 6 MFETFs per Category'!$B$5:$AW$360, 2, FALSE)</f>
        <v>View</v>
      </c>
      <c r="G21" s="101" t="str">
        <f t="shared" si="3"/>
        <v>Commentary</v>
      </c>
      <c r="H21" s="102">
        <f>VLOOKUP( $B21,    'Top 6 MFETFs per Category'!$B$5:$AW$360, 6, FALSE)</f>
        <v>0.0016</v>
      </c>
      <c r="I21" s="104">
        <f>VLOOKUP( $B21,    'Top 6 MFETFs per Category'!$B$5:$BB$360, 4, FALSE)</f>
        <v>0.3311</v>
      </c>
      <c r="J21" s="105">
        <v>45839.0</v>
      </c>
    </row>
    <row r="22">
      <c r="A22" s="96">
        <f t="shared" si="2"/>
        <v>90000</v>
      </c>
      <c r="B22" s="97" t="s">
        <v>151</v>
      </c>
      <c r="C22" s="106">
        <v>0.15</v>
      </c>
      <c r="D22" s="81" t="str">
        <f>VLOOKUP( $B22,    'Top 6 MFETFs per Category'!$B$5:$AW$360, 5, FALSE)</f>
        <v>Small Value</v>
      </c>
      <c r="E22" s="67" t="str">
        <f>VLOOKUP( $B22,    'Top 6 MFETFs per Category'!$B$5:$AW$360, 3, FALSE)</f>
        <v>First Trust SMID Cap Rising Dividend Achievers ETF</v>
      </c>
      <c r="F22" s="81" t="str">
        <f>VLOOKUP( $B22,    'Top 6 MFETFs per Category'!$B$5:$AW$360, 2, FALSE)</f>
        <v>View</v>
      </c>
      <c r="G22" s="101" t="str">
        <f t="shared" si="3"/>
        <v>Commentary</v>
      </c>
      <c r="H22" s="102">
        <f>VLOOKUP( $B22,    'Top 6 MFETFs per Category'!$B$5:$AW$360, 6, FALSE)</f>
        <v>0.0059</v>
      </c>
      <c r="I22" s="104">
        <f>VLOOKUP( $B22,    'Top 6 MFETFs per Category'!$B$5:$BB$360, 4, FALSE)</f>
        <v>0.4113</v>
      </c>
      <c r="J22" s="105">
        <v>45839.0</v>
      </c>
    </row>
    <row r="23">
      <c r="A23" s="96">
        <f t="shared" si="2"/>
        <v>60000</v>
      </c>
      <c r="B23" s="97" t="s">
        <v>161</v>
      </c>
      <c r="C23" s="106">
        <v>0.1</v>
      </c>
      <c r="D23" s="81" t="str">
        <f>VLOOKUP( $B23,    'Top 6 MFETFs per Category'!$B$5:$AW$360, 5, FALSE)</f>
        <v>Foreign Large Blend</v>
      </c>
      <c r="E23" s="67" t="str">
        <f>VLOOKUP( $B23,    'Top 6 MFETFs per Category'!$B$5:$AW$360, 3, FALSE)</f>
        <v>Invesco S&amp;P Intl Developed Momentum ETF</v>
      </c>
      <c r="F23" s="81" t="str">
        <f>VLOOKUP( $B23,    'Top 6 MFETFs per Category'!$B$5:$AW$360, 2, FALSE)</f>
        <v>View</v>
      </c>
      <c r="G23" s="101" t="str">
        <f t="shared" si="3"/>
        <v>Commentary</v>
      </c>
      <c r="H23" s="102">
        <f>VLOOKUP( $B23,    'Top 6 MFETFs per Category'!$B$5:$AW$360, 6, FALSE)</f>
        <v>0.0025</v>
      </c>
      <c r="I23" s="104">
        <f>VLOOKUP( $B23,    'Top 6 MFETFs per Category'!$B$5:$BB$360, 4, FALSE)</f>
        <v>1.0643</v>
      </c>
      <c r="J23" s="105">
        <v>45839.0</v>
      </c>
    </row>
    <row r="24">
      <c r="A24" s="96">
        <f t="shared" si="2"/>
        <v>60000</v>
      </c>
      <c r="B24" s="97" t="s">
        <v>167</v>
      </c>
      <c r="C24" s="106">
        <v>0.1</v>
      </c>
      <c r="D24" s="81" t="str">
        <f>VLOOKUP( $B24,    'Top 6 MFETFs per Category'!$B$5:$AW$360, 5, FALSE)</f>
        <v>Foreign Large Value</v>
      </c>
      <c r="E24" s="67" t="str">
        <f>VLOOKUP( $B24,    'Top 6 MFETFs per Category'!$B$5:$AW$360, 3, FALSE)</f>
        <v>JPMorgan Developed International Value Fund I</v>
      </c>
      <c r="F24" s="81" t="str">
        <f>VLOOKUP( $B24,    'Top 6 MFETFs per Category'!$B$5:$AW$360, 2, FALSE)</f>
        <v>View</v>
      </c>
      <c r="G24" s="101" t="str">
        <f t="shared" si="3"/>
        <v>Commentary</v>
      </c>
      <c r="H24" s="102">
        <f>VLOOKUP( $B24,    'Top 6 MFETFs per Category'!$B$5:$AW$360, 6, FALSE)</f>
        <v>0.0075</v>
      </c>
      <c r="I24" s="104">
        <f>VLOOKUP( $B24,    'Top 6 MFETFs per Category'!$B$5:$BB$360, 4, FALSE)</f>
        <v>1.0452</v>
      </c>
      <c r="J24" s="105">
        <v>45839.0</v>
      </c>
    </row>
    <row r="25">
      <c r="A25" s="96">
        <f t="shared" si="2"/>
        <v>60000</v>
      </c>
      <c r="B25" s="97" t="s">
        <v>174</v>
      </c>
      <c r="C25" s="106">
        <v>0.1</v>
      </c>
      <c r="D25" s="81" t="str">
        <f>VLOOKUP( $B25,    'Top 6 MFETFs per Category'!$B$5:$AW$360, 5, FALSE)</f>
        <v>Diversified Emerging Mkts</v>
      </c>
      <c r="E25" s="67" t="str">
        <f>VLOOKUP( $B25,    'Top 6 MFETFs per Category'!$B$5:$AW$360, 3, FALSE)</f>
        <v>SPDR S&amp;P Emerging Markets Dividend ETF</v>
      </c>
      <c r="F25" s="81" t="str">
        <f>VLOOKUP( $B25,    'Top 6 MFETFs per Category'!$B$5:$AW$360, 2, FALSE)</f>
        <v>View</v>
      </c>
      <c r="G25" s="101" t="str">
        <f t="shared" si="3"/>
        <v>Commentary</v>
      </c>
      <c r="H25" s="102">
        <f>VLOOKUP( $B25,    'Top 6 MFETFs per Category'!$B$5:$AW$360, 6, FALSE)</f>
        <v>0.0049</v>
      </c>
      <c r="I25" s="104">
        <f>VLOOKUP( $B25,    'Top 6 MFETFs per Category'!$B$5:$BB$360, 4, FALSE)</f>
        <v>1.0766</v>
      </c>
      <c r="J25" s="105">
        <v>45839.0</v>
      </c>
    </row>
    <row r="26">
      <c r="A26" s="96">
        <f t="shared" si="2"/>
        <v>60000</v>
      </c>
      <c r="B26" s="97" t="s">
        <v>184</v>
      </c>
      <c r="C26" s="111">
        <v>0.1</v>
      </c>
      <c r="D26" s="81" t="str">
        <f>VLOOKUP( $B26,    'Top 6 MFETFs per Category'!$B$5:$AW$800, 5, FALSE)</f>
        <v>Diversified Emerging Mkts</v>
      </c>
      <c r="E26" s="67" t="str">
        <f>VLOOKUP( $B26,    'Top 6 MFETFs per Category'!$B$5:$AW$800, 3, FALSE)</f>
        <v>Eaton Vance Emerging and Frontier Countries Eq I</v>
      </c>
      <c r="F26" s="81" t="str">
        <f>VLOOKUP( $B26,    'Top 6 MFETFs per Category'!$B$5:$AW$800, 2, FALSE)</f>
        <v>View</v>
      </c>
      <c r="G26" s="101" t="str">
        <f t="shared" si="3"/>
        <v>Commentary</v>
      </c>
      <c r="H26" s="102">
        <f>VLOOKUP( $B26,    'Top 6 MFETFs per Category'!$B$5:$AW$800, 6, FALSE)</f>
        <v>0.0115</v>
      </c>
      <c r="I26" s="104">
        <f>VLOOKUP( $B26,    'Top 6 MFETFs per Category'!$B$5:$BB$800, 4, FALSE)</f>
        <v>1.0608</v>
      </c>
      <c r="J26" s="105">
        <v>45839.0</v>
      </c>
    </row>
    <row r="27">
      <c r="C27" s="112">
        <f>SUM(C19:C26)</f>
        <v>1</v>
      </c>
    </row>
    <row r="28">
      <c r="B28" s="53"/>
      <c r="C28" s="53"/>
      <c r="D28" s="60" t="s">
        <v>193</v>
      </c>
      <c r="E28" s="65" t="str">
        <f t="array" ref="E28">"("&amp;   index( TEXTJOIN(" ",TRUE, A19:B26) &amp; ")",0)</f>
        <v>(90000 SPMO 90000 SIXA 90000 FSMD 90000 SDVY 60000 IDMO 60000 JIESX 60000 EDIV 60000 EICOX)</v>
      </c>
    </row>
    <row r="29">
      <c r="B29" s="53"/>
      <c r="C29" s="68"/>
      <c r="D29" s="113" t="s">
        <v>195</v>
      </c>
    </row>
    <row r="31">
      <c r="A31" s="85"/>
      <c r="B31" s="86"/>
      <c r="C31" s="87" t="s">
        <v>198</v>
      </c>
      <c r="D31" s="86"/>
      <c r="E31" s="86"/>
      <c r="F31" s="87" t="s">
        <v>199</v>
      </c>
      <c r="G31" s="86"/>
      <c r="H31" s="90">
        <f>G5</f>
        <v>200000</v>
      </c>
      <c r="I31" s="86"/>
      <c r="J31" s="92"/>
    </row>
    <row r="32" ht="42.0" customHeight="1">
      <c r="A32" s="93"/>
      <c r="B32" s="93"/>
      <c r="C32" s="93" t="s">
        <v>106</v>
      </c>
      <c r="D32" s="93" t="s">
        <v>28</v>
      </c>
      <c r="E32" s="93" t="s">
        <v>25</v>
      </c>
      <c r="F32" s="93" t="s">
        <v>108</v>
      </c>
      <c r="G32" s="93" t="s">
        <v>109</v>
      </c>
      <c r="H32" s="93" t="s">
        <v>110</v>
      </c>
      <c r="I32" s="93" t="s">
        <v>111</v>
      </c>
      <c r="J32" s="93" t="s">
        <v>112</v>
      </c>
    </row>
    <row r="33">
      <c r="A33" s="96">
        <f t="shared" ref="A33:A35" si="4">$H$31*C33</f>
        <v>80000</v>
      </c>
      <c r="B33" s="97" t="s">
        <v>203</v>
      </c>
      <c r="C33" s="98">
        <v>0.4</v>
      </c>
      <c r="D33" s="81" t="str">
        <f>VLOOKUP( $B33,    'Top 6 MFETFs per Category'!$B$5:$AW$360, 5, FALSE)</f>
        <v>Long-Short Equity</v>
      </c>
      <c r="E33" s="67" t="str">
        <f>VLOOKUP( $B33,    'Top 6 MFETFs per Category'!$B$5:$AW$360, 3, FALSE)</f>
        <v>AQR Long-Short Equity Fund I</v>
      </c>
      <c r="F33" s="81" t="str">
        <f>VLOOKUP( $B33,    'Top 6 MFETFs per Category'!$B$5:$AW$360, 2, FALSE)</f>
        <v>View</v>
      </c>
      <c r="G33" s="101" t="str">
        <f t="shared" ref="G33:G35" si="5">HYPERLINK(    "https://vizwealth.com/commentary/"&amp;   $B33,                  "Commentary")</f>
        <v>Commentary</v>
      </c>
      <c r="H33" s="102">
        <f>VLOOKUP( $B33,    'Top 6 MFETFs per Category'!$B$5:$AW$360, 6, FALSE)</f>
        <v>0.0533</v>
      </c>
      <c r="I33" s="104">
        <f>VLOOKUP( $B33,    'Top 6 MFETFs per Category'!$B$5:$BB$360, 4, FALSE)</f>
        <v>2.5107</v>
      </c>
      <c r="J33" s="105">
        <v>45839.0</v>
      </c>
    </row>
    <row r="34">
      <c r="A34" s="96">
        <f t="shared" si="4"/>
        <v>80000</v>
      </c>
      <c r="B34" s="97" t="s">
        <v>216</v>
      </c>
      <c r="C34" s="106">
        <v>0.4</v>
      </c>
      <c r="D34" s="81" t="str">
        <f>VLOOKUP( $B34,    'Top 6 MFETFs per Category'!$B$5:$AW$360, 5, FALSE)</f>
        <v>Equity Market Neutral</v>
      </c>
      <c r="E34" s="67" t="str">
        <f>VLOOKUP( $B34,    'Top 6 MFETFs per Category'!$B$5:$AW$360, 3, FALSE)</f>
        <v>AQR Equity Market Neutral Fund I</v>
      </c>
      <c r="F34" s="81" t="str">
        <f>VLOOKUP( $B34,    'Top 6 MFETFs per Category'!$B$5:$AW$360, 2, FALSE)</f>
        <v>View</v>
      </c>
      <c r="G34" s="101" t="str">
        <f t="shared" si="5"/>
        <v>Commentary</v>
      </c>
      <c r="H34" s="102">
        <f>VLOOKUP( $B34,    'Top 6 MFETFs per Category'!$B$5:$AW$360, 6, FALSE)</f>
        <v>0.0548</v>
      </c>
      <c r="I34" s="104">
        <f>VLOOKUP( $B34,    'Top 6 MFETFs per Category'!$B$5:$BB$360, 4, FALSE)</f>
        <v>2.2034</v>
      </c>
      <c r="J34" s="105">
        <v>45839.0</v>
      </c>
    </row>
    <row r="35">
      <c r="A35" s="96">
        <f t="shared" si="4"/>
        <v>40000</v>
      </c>
      <c r="B35" s="97" t="s">
        <v>223</v>
      </c>
      <c r="C35" s="111">
        <v>0.2</v>
      </c>
      <c r="D35" s="81" t="str">
        <f>VLOOKUP( $B35,    'Top 6 MFETFs per Category'!$B$5:$AW$360, 5, FALSE)</f>
        <v>Equity Market Neutral</v>
      </c>
      <c r="E35" s="67" t="str">
        <f>VLOOKUP( $B35,    'Top 6 MFETFs per Category'!$B$5:$AW$360, 3, FALSE)</f>
        <v>BlackRock Global Equity Market Neutral Fund Inst</v>
      </c>
      <c r="F35" s="81" t="str">
        <f>VLOOKUP( $B35,    'Top 6 MFETFs per Category'!$B$5:$AW$360, 2, FALSE)</f>
        <v>View</v>
      </c>
      <c r="G35" s="101" t="str">
        <f t="shared" si="5"/>
        <v>Commentary</v>
      </c>
      <c r="H35" s="102">
        <f>VLOOKUP( $B35,    'Top 6 MFETFs per Category'!$B$5:$AW$360, 6, FALSE)</f>
        <v>0.0134</v>
      </c>
      <c r="I35" s="104">
        <f>VLOOKUP( $B35,    'Top 6 MFETFs per Category'!$B$5:$BB$360, 4, FALSE)</f>
        <v>2.1508</v>
      </c>
      <c r="J35" s="105">
        <v>45839.0</v>
      </c>
    </row>
    <row r="36">
      <c r="C36" s="112">
        <f>sum(C33:C35)</f>
        <v>1</v>
      </c>
    </row>
    <row r="37">
      <c r="B37" s="53"/>
      <c r="C37" s="53"/>
      <c r="D37" s="60" t="s">
        <v>228</v>
      </c>
      <c r="E37" s="65" t="str">
        <f t="array" ref="E37">"("&amp;   index( TEXTJOIN(" ",TRUE, A33:B35) &amp; ")",0)</f>
        <v>(80000 QLEIX 80000 QMNIX 40000 BDMIX)</v>
      </c>
    </row>
    <row r="38">
      <c r="B38" s="53"/>
      <c r="C38" s="68"/>
      <c r="D38" s="113" t="s">
        <v>195</v>
      </c>
    </row>
    <row r="40">
      <c r="A40" s="85"/>
      <c r="B40" s="86"/>
      <c r="C40" s="87" t="s">
        <v>232</v>
      </c>
      <c r="D40" s="86"/>
      <c r="E40" s="86"/>
      <c r="F40" s="87" t="s">
        <v>199</v>
      </c>
      <c r="G40" s="86"/>
      <c r="H40" s="90">
        <f>G6</f>
        <v>100000</v>
      </c>
      <c r="I40" s="86"/>
      <c r="J40" s="92"/>
    </row>
    <row r="41" ht="42.0" customHeight="1">
      <c r="A41" s="93"/>
      <c r="B41" s="93"/>
      <c r="C41" s="93" t="s">
        <v>106</v>
      </c>
      <c r="D41" s="93" t="s">
        <v>28</v>
      </c>
      <c r="E41" s="93" t="s">
        <v>25</v>
      </c>
      <c r="F41" s="93" t="s">
        <v>108</v>
      </c>
      <c r="G41" s="93" t="s">
        <v>109</v>
      </c>
      <c r="H41" s="93" t="s">
        <v>110</v>
      </c>
      <c r="I41" s="93" t="s">
        <v>111</v>
      </c>
      <c r="J41" s="93" t="s">
        <v>112</v>
      </c>
    </row>
    <row r="42">
      <c r="A42" s="96">
        <f t="shared" ref="A42:A44" si="6">$H$40*C42</f>
        <v>40000</v>
      </c>
      <c r="B42" s="97" t="s">
        <v>235</v>
      </c>
      <c r="C42" s="98">
        <v>0.4</v>
      </c>
      <c r="D42" s="81" t="str">
        <f>VLOOKUP( $B42,    'Top 6 MFETFs per Category'!$B$5:$AW$800, 5, FALSE)</f>
        <v>Intermediate Core Bond</v>
      </c>
      <c r="E42" s="67" t="str">
        <f>VLOOKUP( $B42,    'Top 6 MFETFs per Category'!$B$5:$AW$800, 3, FALSE)</f>
        <v>Putnam Core Bond Fund Y</v>
      </c>
      <c r="F42" s="81" t="str">
        <f>VLOOKUP( $B42,    'Top 6 MFETFs per Category'!$B$5:$AW$800, 2, FALSE)</f>
        <v>View</v>
      </c>
      <c r="G42" s="101" t="str">
        <f t="shared" ref="G42:G44" si="7">HYPERLINK(    "https://vizwealth.com/commentary/"&amp;   $B42,                  "Commentary")</f>
        <v>Commentary</v>
      </c>
      <c r="H42" s="102">
        <f>VLOOKUP( $B42,    'Top 6 MFETFs per Category'!$B$5:$AW$800, 6, FALSE)</f>
        <v>0.0039</v>
      </c>
      <c r="I42" s="104">
        <f>VLOOKUP( $B42,    'Top 6 MFETFs per Category'!$B$5:$BB$800, 4, FALSE)</f>
        <v>-0.1801</v>
      </c>
      <c r="J42" s="105">
        <v>45839.0</v>
      </c>
    </row>
    <row r="43">
      <c r="A43" s="96">
        <f t="shared" si="6"/>
        <v>30000</v>
      </c>
      <c r="B43" s="97" t="s">
        <v>243</v>
      </c>
      <c r="C43" s="106">
        <v>0.3</v>
      </c>
      <c r="D43" s="81" t="str">
        <f>VLOOKUP( $B43,    'Top 6 MFETFs per Category'!$B$5:$AW$800, 5, FALSE)</f>
        <v>Corporate Bond</v>
      </c>
      <c r="E43" s="67" t="str">
        <f>VLOOKUP( $B43,    'Top 6 MFETFs per Category'!$B$5:$AW$800, 3, FALSE)</f>
        <v>iShares 5-10 Yr Investment Grade Corporate Bd ETF</v>
      </c>
      <c r="F43" s="81" t="str">
        <f>VLOOKUP( $B43,    'Top 6 MFETFs per Category'!$B$5:$AW$800, 2, FALSE)</f>
        <v>View</v>
      </c>
      <c r="G43" s="101" t="str">
        <f t="shared" si="7"/>
        <v>Commentary</v>
      </c>
      <c r="H43" s="102">
        <f>VLOOKUP( $B43,    'Top 6 MFETFs per Category'!$B$5:$AW$800, 6, FALSE)</f>
        <v>0.0004</v>
      </c>
      <c r="I43" s="104">
        <f>VLOOKUP( $B43,    'Top 6 MFETFs per Category'!$B$5:$BB$800, 4, FALSE)</f>
        <v>-0.0486</v>
      </c>
      <c r="J43" s="105">
        <v>45839.0</v>
      </c>
    </row>
    <row r="44">
      <c r="A44" s="96">
        <f t="shared" si="6"/>
        <v>30000</v>
      </c>
      <c r="B44" s="97" t="s">
        <v>250</v>
      </c>
      <c r="C44" s="111">
        <v>0.3</v>
      </c>
      <c r="D44" s="81" t="str">
        <f>VLOOKUP( $B44,    'Top 6 MFETFs per Category'!$B$5:$AW$800, 5, FALSE)</f>
        <v>Global Bond-USD Hedged</v>
      </c>
      <c r="E44" s="67" t="str">
        <f>VLOOKUP( $B44,    'Top 6 MFETFs per Category'!$B$5:$AW$800, 3, FALSE)</f>
        <v>PIMCO Gl Bd Oppty Fund (US Dollar-Hedged) Inst</v>
      </c>
      <c r="F44" s="81" t="str">
        <f>VLOOKUP( $B44,    'Top 6 MFETFs per Category'!$B$5:$AW$800, 2, FALSE)</f>
        <v>View</v>
      </c>
      <c r="G44" s="101" t="str">
        <f t="shared" si="7"/>
        <v>Commentary</v>
      </c>
      <c r="H44" s="102">
        <f>VLOOKUP( $B44,    'Top 6 MFETFs per Category'!$B$5:$AW$800, 6, FALSE)</f>
        <v>0.0061</v>
      </c>
      <c r="I44" s="104">
        <f>VLOOKUP( $B44,    'Top 6 MFETFs per Category'!$B$5:$BB$800, 4, FALSE)</f>
        <v>0.1099</v>
      </c>
      <c r="J44" s="105">
        <v>45839.0</v>
      </c>
    </row>
    <row r="45">
      <c r="C45" s="112">
        <f>SUM(C42:C44)</f>
        <v>1</v>
      </c>
    </row>
    <row r="46">
      <c r="B46" s="53"/>
      <c r="C46" s="53"/>
      <c r="D46" s="60" t="s">
        <v>255</v>
      </c>
      <c r="E46" s="65" t="str">
        <f t="array" ref="E46">"("&amp;    index(TEXTJOIN(" ",TRUE, A42:B44) &amp; ")",0)</f>
        <v>(40000 PYTRX 30000 IGIB 30000 PGBIX)</v>
      </c>
    </row>
    <row r="47">
      <c r="B47" s="53"/>
      <c r="C47" s="68"/>
      <c r="D47" s="113" t="s">
        <v>195</v>
      </c>
    </row>
    <row r="49">
      <c r="A49" s="85"/>
      <c r="B49" s="86"/>
      <c r="C49" s="87" t="s">
        <v>258</v>
      </c>
      <c r="D49" s="86"/>
      <c r="E49" s="86"/>
      <c r="F49" s="87" t="s">
        <v>199</v>
      </c>
      <c r="G49" s="86"/>
      <c r="H49" s="90">
        <f>G7</f>
        <v>100000</v>
      </c>
      <c r="I49" s="86"/>
      <c r="J49" s="92"/>
    </row>
    <row r="50" ht="42.0" customHeight="1">
      <c r="A50" s="93"/>
      <c r="B50" s="93"/>
      <c r="C50" s="93" t="s">
        <v>106</v>
      </c>
      <c r="D50" s="93" t="s">
        <v>28</v>
      </c>
      <c r="E50" s="93" t="s">
        <v>25</v>
      </c>
      <c r="F50" s="93" t="s">
        <v>108</v>
      </c>
      <c r="G50" s="93" t="s">
        <v>109</v>
      </c>
      <c r="H50" s="93" t="s">
        <v>110</v>
      </c>
      <c r="I50" s="93" t="s">
        <v>111</v>
      </c>
      <c r="J50" s="93" t="s">
        <v>112</v>
      </c>
    </row>
    <row r="51">
      <c r="A51" s="96">
        <f t="shared" ref="A51:A53" si="8">$H$49*C51</f>
        <v>50000</v>
      </c>
      <c r="B51" s="97" t="s">
        <v>260</v>
      </c>
      <c r="C51" s="98">
        <v>0.5</v>
      </c>
      <c r="D51" s="81" t="str">
        <f>VLOOKUP( $B51,    'Top 6 MFETFs per Category'!$B$5:$AW$800, 5, FALSE)</f>
        <v>Muni National Short</v>
      </c>
      <c r="E51" s="67" t="str">
        <f>VLOOKUP( $B51,    'Top 6 MFETFs per Category'!$B$5:$AW$800, 3, FALSE)</f>
        <v>Baird Short-Term Municipal Bond Fund Institutional</v>
      </c>
      <c r="F51" s="81" t="str">
        <f>VLOOKUP( $B51,    'Top 6 MFETFs per Category'!$B$5:$AW$800, 2, FALSE)</f>
        <v>View</v>
      </c>
      <c r="G51" s="101" t="str">
        <f t="shared" ref="G51:G53" si="9">HYPERLINK(    "https://vizwealth.com/commentary/"&amp;   $B51,                  "Commentary")</f>
        <v>Commentary</v>
      </c>
      <c r="H51" s="102">
        <f>VLOOKUP( $B51,    'Top 6 MFETFs per Category'!$B$5:$AW$800, 6, FALSE)</f>
        <v>0.003</v>
      </c>
      <c r="I51" s="104">
        <f>VLOOKUP( $B51,    'Top 6 MFETFs per Category'!$B$5:$BB$800, 4, FALSE)</f>
        <v>-0.5998</v>
      </c>
      <c r="J51" s="105">
        <v>45839.0</v>
      </c>
    </row>
    <row r="52">
      <c r="A52" s="96">
        <f t="shared" si="8"/>
        <v>25000</v>
      </c>
      <c r="B52" s="97" t="s">
        <v>267</v>
      </c>
      <c r="C52" s="106">
        <v>0.25</v>
      </c>
      <c r="D52" s="81" t="str">
        <f>VLOOKUP( $B52,    'Top 6 MFETFs per Category'!$B$5:$AW$800, 5, FALSE)</f>
        <v>Muni National Interm</v>
      </c>
      <c r="E52" s="67" t="str">
        <f>VLOOKUP( $B52,    'Top 6 MFETFs per Category'!$B$5:$AW$800, 3, FALSE)</f>
        <v>PIMCO Intermediate Municipal Bond Active ETF</v>
      </c>
      <c r="F52" s="81" t="str">
        <f>VLOOKUP( $B52,    'Top 6 MFETFs per Category'!$B$5:$AW$800, 2, FALSE)</f>
        <v>View</v>
      </c>
      <c r="G52" s="101" t="str">
        <f t="shared" si="9"/>
        <v>Commentary</v>
      </c>
      <c r="H52" s="102">
        <f>VLOOKUP( $B52,    'Top 6 MFETFs per Category'!$B$5:$AW$800, 6, FALSE)</f>
        <v>0.0035</v>
      </c>
      <c r="I52" s="104">
        <f>VLOOKUP( $B52,    'Top 6 MFETFs per Category'!$B$5:$BB$800, 4, FALSE)</f>
        <v>-0.5129</v>
      </c>
      <c r="J52" s="105">
        <v>45839.0</v>
      </c>
    </row>
    <row r="53">
      <c r="A53" s="96">
        <f t="shared" si="8"/>
        <v>25000</v>
      </c>
      <c r="B53" s="97" t="s">
        <v>274</v>
      </c>
      <c r="C53" s="111">
        <v>0.25</v>
      </c>
      <c r="D53" s="81" t="str">
        <f>VLOOKUP( $B53,    'Top 6 MFETFs per Category'!$B$5:$AW$800, 5, FALSE)</f>
        <v>Muni National Long</v>
      </c>
      <c r="E53" s="67" t="str">
        <f>VLOOKUP( $B53,    'Top 6 MFETFs per Category'!$B$5:$AW$800, 3, FALSE)</f>
        <v>Baird Municipal Bond Fund Institutional</v>
      </c>
      <c r="F53" s="81" t="str">
        <f>VLOOKUP( $B53,    'Top 6 MFETFs per Category'!$B$5:$AW$800, 2, FALSE)</f>
        <v>View</v>
      </c>
      <c r="G53" s="101" t="str">
        <f t="shared" si="9"/>
        <v>Commentary</v>
      </c>
      <c r="H53" s="102">
        <f>VLOOKUP( $B53,    'Top 6 MFETFs per Category'!$B$5:$AW$800, 6, FALSE)</f>
        <v>0.003</v>
      </c>
      <c r="I53" s="104">
        <f>VLOOKUP( $B53,    'Top 6 MFETFs per Category'!$B$5:$BB$800, 4, FALSE)</f>
        <v>-0.3602</v>
      </c>
      <c r="J53" s="105">
        <v>45839.0</v>
      </c>
    </row>
    <row r="54">
      <c r="C54" s="112">
        <f>SUM(C51:C53)</f>
        <v>1</v>
      </c>
    </row>
    <row r="55">
      <c r="B55" s="53"/>
      <c r="C55" s="53"/>
      <c r="D55" s="60" t="s">
        <v>281</v>
      </c>
      <c r="E55" s="65" t="str">
        <f t="array" ref="E55">"("&amp;    index(TEXTJOIN(" ",TRUE, A51:B53) &amp; ")",0)</f>
        <v>(50000 BTMIX 25000 MUNI 25000 BMQIX)</v>
      </c>
    </row>
    <row r="56">
      <c r="B56" s="53"/>
      <c r="C56" s="68"/>
      <c r="D56" s="113" t="s">
        <v>195</v>
      </c>
    </row>
    <row r="60">
      <c r="A60" s="35" t="s">
        <v>283</v>
      </c>
    </row>
    <row r="62">
      <c r="B62" s="97" t="s">
        <v>284</v>
      </c>
      <c r="D62" s="114" t="s">
        <v>102</v>
      </c>
      <c r="E62" s="115" t="s">
        <v>287</v>
      </c>
    </row>
    <row r="63">
      <c r="B63" s="97" t="s">
        <v>288</v>
      </c>
      <c r="D63" s="114" t="s">
        <v>180</v>
      </c>
      <c r="E63" s="115" t="s">
        <v>289</v>
      </c>
    </row>
    <row r="64">
      <c r="B64" s="97" t="s">
        <v>290</v>
      </c>
      <c r="D64" s="114" t="s">
        <v>291</v>
      </c>
      <c r="E64" s="115" t="s">
        <v>292</v>
      </c>
    </row>
    <row r="65">
      <c r="B65" s="97" t="s">
        <v>293</v>
      </c>
      <c r="D65" s="114" t="s">
        <v>294</v>
      </c>
      <c r="E65" s="115" t="s">
        <v>295</v>
      </c>
    </row>
    <row r="66">
      <c r="B66" s="97" t="s">
        <v>296</v>
      </c>
      <c r="D66" s="114" t="s">
        <v>297</v>
      </c>
      <c r="E66" s="115" t="s">
        <v>298</v>
      </c>
    </row>
    <row r="67">
      <c r="B67" s="97" t="s">
        <v>299</v>
      </c>
      <c r="D67" s="114" t="s">
        <v>301</v>
      </c>
      <c r="E67" s="115" t="s">
        <v>302</v>
      </c>
    </row>
    <row r="68">
      <c r="B68" s="97" t="s">
        <v>303</v>
      </c>
      <c r="D68" s="114" t="s">
        <v>304</v>
      </c>
      <c r="E68" s="115" t="s">
        <v>305</v>
      </c>
    </row>
    <row r="69">
      <c r="B69" s="97" t="s">
        <v>306</v>
      </c>
      <c r="D69" s="114" t="s">
        <v>307</v>
      </c>
      <c r="E69" s="115" t="s">
        <v>308</v>
      </c>
    </row>
    <row r="70">
      <c r="B70" s="97" t="s">
        <v>309</v>
      </c>
      <c r="D70" s="114" t="s">
        <v>307</v>
      </c>
      <c r="E70" s="115" t="s">
        <v>310</v>
      </c>
    </row>
    <row r="71">
      <c r="B71" s="97" t="s">
        <v>311</v>
      </c>
      <c r="D71" s="114" t="s">
        <v>312</v>
      </c>
      <c r="E71" s="115" t="s">
        <v>313</v>
      </c>
    </row>
    <row r="72">
      <c r="B72" s="97" t="s">
        <v>314</v>
      </c>
      <c r="D72" s="114" t="s">
        <v>316</v>
      </c>
      <c r="E72" s="115" t="s">
        <v>317</v>
      </c>
    </row>
    <row r="73">
      <c r="B73" s="97" t="s">
        <v>319</v>
      </c>
      <c r="D73" s="114" t="s">
        <v>320</v>
      </c>
      <c r="E73" s="115" t="s">
        <v>321</v>
      </c>
    </row>
    <row r="76">
      <c r="A76" s="35" t="s">
        <v>322</v>
      </c>
    </row>
  </sheetData>
  <mergeCells count="9">
    <mergeCell ref="E46:J47"/>
    <mergeCell ref="E55:J56"/>
    <mergeCell ref="A1:J2"/>
    <mergeCell ref="A3:C7"/>
    <mergeCell ref="E13:J14"/>
    <mergeCell ref="E15:H15"/>
    <mergeCell ref="B16:F16"/>
    <mergeCell ref="E28:J29"/>
    <mergeCell ref="E37:J38"/>
  </mergeCells>
  <hyperlinks>
    <hyperlink r:id="rId1" ref="D14"/>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25"/>
    <col customWidth="1" min="2" max="2" width="9.0"/>
    <col customWidth="1" min="3" max="3" width="10.5"/>
    <col customWidth="1" min="4" max="4" width="15.88"/>
    <col customWidth="1" min="10" max="10" width="5.25"/>
  </cols>
  <sheetData>
    <row r="1" ht="13.5" customHeight="1">
      <c r="A1" s="18"/>
      <c r="B1" s="19"/>
      <c r="C1" s="20"/>
      <c r="D1" s="18"/>
      <c r="E1" s="18"/>
      <c r="F1" s="18"/>
      <c r="G1" s="18"/>
      <c r="H1" s="18"/>
      <c r="I1" s="18"/>
      <c r="J1" s="18"/>
      <c r="K1" s="18"/>
      <c r="L1" s="18"/>
      <c r="M1" s="18"/>
      <c r="N1" s="18"/>
      <c r="O1" s="18"/>
      <c r="P1" s="18"/>
      <c r="Q1" s="18"/>
      <c r="R1" s="18"/>
      <c r="S1" s="18"/>
      <c r="T1" s="18"/>
      <c r="U1" s="18"/>
      <c r="V1" s="18"/>
      <c r="W1" s="18"/>
      <c r="X1" s="18"/>
      <c r="Y1" s="18"/>
      <c r="Z1" s="18"/>
      <c r="AA1" s="18"/>
    </row>
    <row r="2" ht="13.5" customHeight="1">
      <c r="A2" s="26"/>
      <c r="B2" s="26" t="s">
        <v>12</v>
      </c>
      <c r="C2" s="18"/>
      <c r="D2" s="18"/>
      <c r="E2" s="18"/>
      <c r="F2" s="18"/>
      <c r="G2" s="18"/>
      <c r="H2" s="18"/>
      <c r="I2" s="18"/>
      <c r="J2" s="18"/>
      <c r="K2" s="18"/>
      <c r="L2" s="18"/>
      <c r="M2" s="18"/>
      <c r="N2" s="18"/>
      <c r="O2" s="18"/>
      <c r="P2" s="18"/>
      <c r="Q2" s="18"/>
      <c r="R2" s="18"/>
      <c r="S2" s="18"/>
      <c r="T2" s="18"/>
      <c r="U2" s="18"/>
      <c r="V2" s="18"/>
      <c r="W2" s="18"/>
      <c r="X2" s="18"/>
      <c r="Y2" s="18"/>
      <c r="Z2" s="18"/>
      <c r="AA2" s="18"/>
    </row>
    <row r="3" ht="13.5"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row>
    <row r="4" ht="13.5" customHeight="1">
      <c r="A4" s="34"/>
      <c r="B4" s="37" t="s">
        <v>16</v>
      </c>
      <c r="C4" s="18"/>
      <c r="D4" s="18"/>
      <c r="E4" s="18"/>
      <c r="F4" s="18"/>
      <c r="G4" s="18"/>
      <c r="H4" s="18"/>
      <c r="I4" s="18"/>
      <c r="J4" s="18"/>
      <c r="K4" s="18"/>
      <c r="L4" s="18"/>
      <c r="M4" s="18"/>
      <c r="N4" s="18"/>
      <c r="O4" s="18"/>
      <c r="P4" s="18"/>
      <c r="Q4" s="18"/>
      <c r="R4" s="18"/>
      <c r="S4" s="18"/>
      <c r="T4" s="18"/>
      <c r="U4" s="18"/>
      <c r="V4" s="18"/>
      <c r="W4" s="18"/>
      <c r="X4" s="18"/>
      <c r="Y4" s="18"/>
      <c r="Z4" s="18"/>
      <c r="AA4" s="18"/>
    </row>
    <row r="5" ht="13.5" customHeight="1">
      <c r="A5" s="42"/>
      <c r="B5" s="45" t="s">
        <v>19</v>
      </c>
      <c r="C5" s="18"/>
      <c r="D5" s="18"/>
      <c r="E5" s="18"/>
      <c r="F5" s="18"/>
      <c r="G5" s="18"/>
      <c r="H5" s="18"/>
      <c r="I5" s="18"/>
      <c r="J5" s="18"/>
      <c r="K5" s="18"/>
      <c r="L5" s="18"/>
      <c r="M5" s="18"/>
      <c r="N5" s="18"/>
      <c r="O5" s="18"/>
      <c r="P5" s="18"/>
      <c r="Q5" s="18"/>
      <c r="R5" s="18"/>
      <c r="S5" s="18"/>
      <c r="T5" s="18"/>
      <c r="U5" s="18"/>
      <c r="V5" s="18"/>
      <c r="W5" s="18"/>
      <c r="X5" s="18"/>
      <c r="Y5" s="18"/>
      <c r="Z5" s="18"/>
      <c r="AA5" s="18"/>
    </row>
    <row r="6" ht="13.5" customHeight="1">
      <c r="A6" s="18"/>
      <c r="B6" s="54" t="s">
        <v>26</v>
      </c>
      <c r="C6" s="18"/>
      <c r="D6" s="18"/>
      <c r="E6" s="18"/>
      <c r="F6" s="18"/>
      <c r="G6" s="18"/>
      <c r="H6" s="18"/>
      <c r="I6" s="18"/>
      <c r="J6" s="18"/>
      <c r="K6" s="18"/>
      <c r="L6" s="18"/>
      <c r="M6" s="18"/>
      <c r="N6" s="18"/>
      <c r="O6" s="18"/>
      <c r="P6" s="18"/>
      <c r="Q6" s="18"/>
      <c r="R6" s="18"/>
      <c r="S6" s="18"/>
      <c r="T6" s="18"/>
      <c r="U6" s="18"/>
      <c r="V6" s="18"/>
      <c r="W6" s="18"/>
      <c r="X6" s="18"/>
      <c r="Y6" s="18"/>
      <c r="Z6" s="18"/>
      <c r="AA6" s="18"/>
    </row>
    <row r="7" ht="13.5"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row>
    <row r="8" ht="13.5" customHeight="1">
      <c r="A8" s="42"/>
      <c r="B8" s="45" t="s">
        <v>52</v>
      </c>
      <c r="C8" s="18"/>
      <c r="D8" s="18"/>
      <c r="E8" s="18"/>
      <c r="F8" s="18"/>
      <c r="G8" s="18"/>
      <c r="H8" s="18"/>
      <c r="I8" s="18"/>
      <c r="J8" s="18"/>
      <c r="K8" s="18"/>
      <c r="L8" s="18"/>
      <c r="M8" s="18"/>
      <c r="N8" s="18"/>
      <c r="O8" s="18"/>
      <c r="P8" s="18"/>
      <c r="Q8" s="18"/>
      <c r="R8" s="18"/>
      <c r="S8" s="18"/>
      <c r="T8" s="18"/>
      <c r="U8" s="18"/>
      <c r="V8" s="18"/>
      <c r="W8" s="18"/>
      <c r="X8" s="18"/>
      <c r="Y8" s="18"/>
      <c r="Z8" s="18"/>
      <c r="AA8" s="18"/>
    </row>
    <row r="9" ht="13.5" customHeight="1">
      <c r="A9" s="18"/>
      <c r="B9" s="54" t="s">
        <v>70</v>
      </c>
      <c r="C9" s="18"/>
      <c r="D9" s="18"/>
      <c r="E9" s="18"/>
      <c r="F9" s="18"/>
      <c r="G9" s="18"/>
      <c r="H9" s="18"/>
      <c r="I9" s="18"/>
      <c r="J9" s="18"/>
      <c r="K9" s="18"/>
      <c r="L9" s="18"/>
      <c r="M9" s="18"/>
      <c r="N9" s="18"/>
      <c r="O9" s="18"/>
      <c r="P9" s="18"/>
      <c r="Q9" s="18"/>
      <c r="R9" s="18"/>
      <c r="S9" s="18"/>
      <c r="T9" s="18"/>
      <c r="U9" s="18"/>
      <c r="V9" s="18"/>
      <c r="W9" s="18"/>
      <c r="X9" s="18"/>
      <c r="Y9" s="18"/>
      <c r="Z9" s="18"/>
      <c r="AA9" s="18"/>
    </row>
    <row r="10" ht="13.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row>
    <row r="11" ht="13.5" customHeight="1">
      <c r="A11" s="54"/>
      <c r="B11" s="76" t="s">
        <v>79</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row>
    <row r="12" ht="13.5" customHeight="1">
      <c r="A12" s="54"/>
      <c r="B12" s="54" t="s">
        <v>81</v>
      </c>
      <c r="C12" s="18"/>
      <c r="D12" s="18"/>
      <c r="E12" s="18"/>
      <c r="F12" s="18"/>
      <c r="G12" s="18"/>
      <c r="H12" s="18"/>
      <c r="I12" s="18"/>
      <c r="J12" s="18"/>
      <c r="K12" s="18"/>
      <c r="L12" s="18"/>
      <c r="M12" s="18"/>
      <c r="N12" s="18"/>
      <c r="O12" s="18"/>
      <c r="P12" s="18"/>
      <c r="Q12" s="18"/>
      <c r="R12" s="18"/>
      <c r="S12" s="18"/>
      <c r="T12" s="18"/>
      <c r="U12" s="18"/>
      <c r="V12" s="18"/>
      <c r="W12" s="18"/>
      <c r="X12" s="18"/>
      <c r="Y12" s="18"/>
      <c r="Z12" s="18"/>
      <c r="AA12" s="18"/>
    </row>
    <row r="13" ht="13.5" customHeight="1">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row>
    <row r="14" ht="13.5" customHeight="1">
      <c r="A14" s="54"/>
      <c r="B14" s="76" t="s">
        <v>83</v>
      </c>
      <c r="C14" s="18"/>
      <c r="D14" s="18"/>
      <c r="E14" s="18"/>
      <c r="F14" s="18"/>
      <c r="G14" s="18"/>
      <c r="H14" s="18"/>
      <c r="I14" s="18"/>
      <c r="J14" s="18"/>
      <c r="K14" s="18"/>
      <c r="L14" s="18"/>
      <c r="M14" s="18"/>
      <c r="N14" s="18"/>
      <c r="O14" s="18"/>
      <c r="P14" s="18"/>
      <c r="Q14" s="18"/>
      <c r="R14" s="18"/>
      <c r="S14" s="18"/>
      <c r="T14" s="18"/>
      <c r="U14" s="18"/>
      <c r="V14" s="18"/>
      <c r="W14" s="18"/>
      <c r="X14" s="18"/>
      <c r="Y14" s="18"/>
      <c r="Z14" s="18"/>
      <c r="AA14" s="18"/>
    </row>
    <row r="15" ht="13.5" customHeight="1">
      <c r="A15" s="54"/>
      <c r="B15" s="54" t="s">
        <v>86</v>
      </c>
      <c r="C15" s="18"/>
      <c r="D15" s="18"/>
      <c r="E15" s="18"/>
      <c r="F15" s="18"/>
      <c r="G15" s="18"/>
      <c r="H15" s="18"/>
      <c r="I15" s="18"/>
      <c r="J15" s="18"/>
      <c r="K15" s="18"/>
      <c r="L15" s="18"/>
      <c r="M15" s="18"/>
      <c r="N15" s="18"/>
      <c r="O15" s="18"/>
      <c r="P15" s="18"/>
      <c r="Q15" s="18"/>
      <c r="R15" s="18"/>
      <c r="S15" s="18"/>
      <c r="T15" s="18"/>
      <c r="U15" s="18"/>
      <c r="V15" s="18"/>
      <c r="W15" s="18"/>
      <c r="X15" s="18"/>
      <c r="Y15" s="18"/>
      <c r="Z15" s="18"/>
      <c r="AA15" s="18"/>
    </row>
    <row r="16" ht="13.5" customHeight="1">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row>
    <row r="17" ht="13.5" customHeight="1">
      <c r="A17" s="54"/>
      <c r="B17" s="54" t="s">
        <v>97</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row>
    <row r="18" ht="13.5" customHeight="1">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row>
    <row r="19" ht="13.5" customHeight="1">
      <c r="A19" s="54"/>
      <c r="B19" s="54" t="s">
        <v>101</v>
      </c>
      <c r="C19" s="18"/>
      <c r="D19" s="18"/>
      <c r="E19" s="18"/>
      <c r="F19" s="18"/>
      <c r="G19" s="18"/>
      <c r="H19" s="18"/>
      <c r="I19" s="18"/>
      <c r="J19" s="18"/>
      <c r="K19" s="18"/>
      <c r="L19" s="18"/>
      <c r="M19" s="18"/>
      <c r="N19" s="18"/>
      <c r="O19" s="18"/>
      <c r="P19" s="18"/>
      <c r="Q19" s="18"/>
      <c r="R19" s="18"/>
      <c r="S19" s="18"/>
      <c r="T19" s="18"/>
      <c r="U19" s="18"/>
      <c r="V19" s="18"/>
      <c r="W19" s="18"/>
      <c r="X19" s="18"/>
      <c r="Y19" s="18"/>
      <c r="Z19" s="18"/>
      <c r="AA19" s="18"/>
    </row>
    <row r="20">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row>
    <row r="21" ht="13.5" customHeight="1">
      <c r="A21" s="94"/>
      <c r="B21" s="94" t="s">
        <v>113</v>
      </c>
      <c r="C21" s="95"/>
      <c r="D21" s="95"/>
      <c r="E21" s="99" t="s">
        <v>114</v>
      </c>
      <c r="H21" s="94" t="s">
        <v>117</v>
      </c>
      <c r="I21" s="95"/>
      <c r="J21" s="95"/>
      <c r="K21" s="95"/>
      <c r="L21" s="95"/>
      <c r="M21" s="95"/>
      <c r="N21" s="95"/>
      <c r="O21" s="95"/>
      <c r="P21" s="95"/>
      <c r="Q21" s="95"/>
      <c r="R21" s="95"/>
      <c r="S21" s="95"/>
      <c r="T21" s="95"/>
      <c r="U21" s="95"/>
      <c r="V21" s="95"/>
      <c r="W21" s="95"/>
      <c r="X21" s="95"/>
      <c r="Y21" s="95"/>
      <c r="Z21" s="95"/>
      <c r="AA21" s="95"/>
    </row>
    <row r="22" ht="13.5" customHeight="1">
      <c r="A22" s="18"/>
      <c r="B22" s="54" t="s">
        <v>119</v>
      </c>
      <c r="C22" s="18"/>
      <c r="D22" s="18"/>
      <c r="E22" s="18"/>
      <c r="F22" s="18"/>
      <c r="G22" s="18"/>
      <c r="H22" s="18"/>
      <c r="I22" s="18"/>
      <c r="J22" s="18"/>
      <c r="K22" s="18"/>
      <c r="L22" s="18"/>
      <c r="M22" s="18"/>
      <c r="N22" s="18"/>
      <c r="O22" s="18"/>
      <c r="P22" s="18"/>
      <c r="Q22" s="18"/>
      <c r="R22" s="18"/>
      <c r="S22" s="18"/>
      <c r="T22" s="18"/>
      <c r="U22" s="18"/>
      <c r="V22" s="18"/>
      <c r="W22" s="18"/>
      <c r="X22" s="18"/>
      <c r="Y22" s="18"/>
      <c r="Z22" s="18"/>
      <c r="AA22" s="18"/>
    </row>
    <row r="23" ht="13.5" customHeight="1">
      <c r="A23" s="18"/>
      <c r="B23" s="54" t="s">
        <v>123</v>
      </c>
      <c r="C23" s="18"/>
      <c r="D23" s="100"/>
      <c r="E23" s="18"/>
      <c r="F23" s="18"/>
      <c r="G23" s="18"/>
      <c r="H23" s="18"/>
      <c r="I23" s="18"/>
      <c r="J23" s="18"/>
      <c r="K23" s="18"/>
      <c r="L23" s="18"/>
      <c r="M23" s="18"/>
      <c r="N23" s="18"/>
      <c r="O23" s="18"/>
      <c r="P23" s="18"/>
      <c r="Q23" s="18"/>
      <c r="R23" s="18"/>
      <c r="S23" s="18"/>
      <c r="T23" s="18"/>
      <c r="U23" s="18"/>
      <c r="V23" s="18"/>
      <c r="W23" s="18"/>
      <c r="X23" s="18"/>
      <c r="Y23" s="18"/>
      <c r="Z23" s="18"/>
      <c r="AA23" s="18"/>
    </row>
    <row r="24" ht="13.5" customHeight="1">
      <c r="A24" s="18"/>
      <c r="B24" s="54" t="s">
        <v>127</v>
      </c>
      <c r="C24" s="18"/>
      <c r="D24" s="18"/>
      <c r="E24" s="18"/>
      <c r="F24" s="18"/>
      <c r="G24" s="18"/>
      <c r="H24" s="18"/>
      <c r="I24" s="103" t="s">
        <v>129</v>
      </c>
      <c r="J24" s="54" t="s">
        <v>132</v>
      </c>
      <c r="K24" s="103" t="s">
        <v>133</v>
      </c>
      <c r="L24" s="18"/>
      <c r="M24" s="18"/>
      <c r="N24" s="18"/>
      <c r="O24" s="18"/>
      <c r="P24" s="18"/>
      <c r="Q24" s="18"/>
      <c r="R24" s="18"/>
      <c r="S24" s="18"/>
      <c r="T24" s="18"/>
      <c r="U24" s="18"/>
      <c r="V24" s="18"/>
      <c r="W24" s="18"/>
      <c r="X24" s="18"/>
      <c r="Y24" s="18"/>
      <c r="Z24" s="18"/>
      <c r="AA24" s="18"/>
    </row>
    <row r="2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row>
    <row r="26">
      <c r="A26" s="107"/>
      <c r="B26" s="108" t="s">
        <v>137</v>
      </c>
      <c r="C26" s="109"/>
      <c r="D26" s="110"/>
      <c r="E26" s="107"/>
      <c r="F26" s="107"/>
      <c r="G26" s="107"/>
      <c r="H26" s="107"/>
      <c r="I26" s="107"/>
      <c r="J26" s="107"/>
      <c r="K26" s="107"/>
      <c r="L26" s="18"/>
      <c r="M26" s="18"/>
      <c r="N26" s="18"/>
      <c r="O26" s="18"/>
      <c r="P26" s="18"/>
      <c r="Q26" s="18"/>
      <c r="R26" s="18"/>
      <c r="S26" s="18"/>
      <c r="T26" s="18"/>
      <c r="U26" s="18"/>
      <c r="V26" s="18"/>
      <c r="W26" s="18"/>
      <c r="X26" s="18"/>
      <c r="Y26" s="18"/>
      <c r="Z26" s="18"/>
      <c r="AA26" s="18"/>
    </row>
    <row r="27">
      <c r="A27" s="107"/>
      <c r="B27" s="107"/>
      <c r="C27" s="107"/>
      <c r="D27" s="107"/>
      <c r="E27" s="107"/>
      <c r="F27" s="107"/>
      <c r="G27" s="107"/>
      <c r="H27" s="107"/>
      <c r="I27" s="107"/>
      <c r="J27" s="107"/>
      <c r="K27" s="107"/>
      <c r="L27" s="18"/>
      <c r="M27" s="18"/>
      <c r="N27" s="18"/>
      <c r="O27" s="18"/>
      <c r="P27" s="18"/>
      <c r="Q27" s="18"/>
      <c r="R27" s="18"/>
      <c r="S27" s="18"/>
      <c r="T27" s="18"/>
      <c r="U27" s="18"/>
      <c r="V27" s="18"/>
      <c r="W27" s="18"/>
      <c r="X27" s="18"/>
      <c r="Y27" s="18"/>
      <c r="Z27" s="18"/>
      <c r="AA27" s="18"/>
    </row>
    <row r="28">
      <c r="A28" s="107"/>
      <c r="B28" s="107"/>
      <c r="C28" s="107"/>
      <c r="D28" s="107"/>
      <c r="E28" s="107"/>
      <c r="F28" s="107"/>
      <c r="G28" s="107"/>
      <c r="H28" s="107"/>
      <c r="I28" s="107"/>
      <c r="J28" s="107"/>
      <c r="K28" s="107"/>
      <c r="L28" s="18"/>
      <c r="M28" s="18"/>
      <c r="N28" s="18"/>
      <c r="O28" s="18"/>
      <c r="P28" s="18"/>
      <c r="Q28" s="18"/>
      <c r="R28" s="18"/>
      <c r="S28" s="18"/>
      <c r="T28" s="18"/>
      <c r="U28" s="18"/>
      <c r="V28" s="18"/>
      <c r="W28" s="18"/>
      <c r="X28" s="18"/>
      <c r="Y28" s="18"/>
      <c r="Z28" s="18"/>
      <c r="AA28" s="18"/>
    </row>
    <row r="29">
      <c r="A29" s="107"/>
      <c r="B29" s="107"/>
      <c r="C29" s="107"/>
      <c r="D29" s="107"/>
      <c r="E29" s="107"/>
      <c r="F29" s="107"/>
      <c r="G29" s="107"/>
      <c r="H29" s="107"/>
      <c r="I29" s="107"/>
      <c r="J29" s="107"/>
      <c r="K29" s="107"/>
      <c r="L29" s="18"/>
      <c r="M29" s="18"/>
      <c r="N29" s="18"/>
      <c r="O29" s="18"/>
      <c r="P29" s="18"/>
      <c r="Q29" s="18"/>
      <c r="R29" s="18"/>
      <c r="S29" s="18"/>
      <c r="T29" s="18"/>
      <c r="U29" s="18"/>
      <c r="V29" s="18"/>
      <c r="W29" s="18"/>
      <c r="X29" s="18"/>
      <c r="Y29" s="18"/>
      <c r="Z29" s="18"/>
      <c r="AA29" s="18"/>
    </row>
    <row r="30">
      <c r="A30" s="107"/>
      <c r="B30" s="107"/>
      <c r="C30" s="107"/>
      <c r="D30" s="107"/>
      <c r="E30" s="107"/>
      <c r="F30" s="107"/>
      <c r="G30" s="107"/>
      <c r="H30" s="107"/>
      <c r="I30" s="107"/>
      <c r="J30" s="107"/>
      <c r="K30" s="107"/>
      <c r="L30" s="18"/>
      <c r="M30" s="18"/>
      <c r="N30" s="18"/>
      <c r="O30" s="18"/>
      <c r="P30" s="18"/>
      <c r="Q30" s="18"/>
      <c r="R30" s="18"/>
      <c r="S30" s="18"/>
      <c r="T30" s="18"/>
      <c r="U30" s="18"/>
      <c r="V30" s="18"/>
      <c r="W30" s="18"/>
      <c r="X30" s="18"/>
      <c r="Y30" s="18"/>
      <c r="Z30" s="18"/>
      <c r="AA30" s="18"/>
    </row>
    <row r="31">
      <c r="A31" s="107"/>
      <c r="B31" s="107"/>
      <c r="C31" s="107"/>
      <c r="D31" s="107"/>
      <c r="E31" s="107"/>
      <c r="F31" s="107"/>
      <c r="G31" s="107"/>
      <c r="H31" s="107"/>
      <c r="I31" s="107"/>
      <c r="J31" s="107"/>
      <c r="K31" s="107"/>
      <c r="L31" s="18"/>
      <c r="M31" s="18"/>
      <c r="N31" s="18"/>
      <c r="O31" s="18"/>
      <c r="P31" s="18"/>
      <c r="Q31" s="18"/>
      <c r="R31" s="18"/>
      <c r="S31" s="18"/>
      <c r="T31" s="18"/>
      <c r="U31" s="18"/>
      <c r="V31" s="18"/>
      <c r="W31" s="18"/>
      <c r="X31" s="18"/>
      <c r="Y31" s="18"/>
      <c r="Z31" s="18"/>
      <c r="AA31" s="18"/>
    </row>
    <row r="32">
      <c r="A32" s="107"/>
      <c r="B32" s="107"/>
      <c r="C32" s="107"/>
      <c r="D32" s="107"/>
      <c r="E32" s="107"/>
      <c r="F32" s="107"/>
      <c r="G32" s="107"/>
      <c r="H32" s="107"/>
      <c r="I32" s="107"/>
      <c r="J32" s="107"/>
      <c r="K32" s="107"/>
      <c r="L32" s="18"/>
      <c r="M32" s="18"/>
      <c r="N32" s="18"/>
      <c r="O32" s="18"/>
      <c r="P32" s="18"/>
      <c r="Q32" s="18"/>
      <c r="R32" s="18"/>
      <c r="S32" s="18"/>
      <c r="T32" s="18"/>
      <c r="U32" s="18"/>
      <c r="V32" s="18"/>
      <c r="W32" s="18"/>
      <c r="X32" s="18"/>
      <c r="Y32" s="18"/>
      <c r="Z32" s="18"/>
      <c r="AA32" s="18"/>
    </row>
    <row r="33">
      <c r="A33" s="107"/>
      <c r="B33" s="107"/>
      <c r="C33" s="107"/>
      <c r="D33" s="107"/>
      <c r="E33" s="107"/>
      <c r="F33" s="107"/>
      <c r="G33" s="107"/>
      <c r="H33" s="107"/>
      <c r="I33" s="107"/>
      <c r="J33" s="107"/>
      <c r="K33" s="107"/>
      <c r="L33" s="18"/>
      <c r="M33" s="18"/>
      <c r="N33" s="18"/>
      <c r="O33" s="18"/>
      <c r="P33" s="18"/>
      <c r="Q33" s="18"/>
      <c r="R33" s="18"/>
      <c r="S33" s="18"/>
      <c r="T33" s="18"/>
      <c r="U33" s="18"/>
      <c r="V33" s="18"/>
      <c r="W33" s="18"/>
      <c r="X33" s="18"/>
      <c r="Y33" s="18"/>
      <c r="Z33" s="18"/>
      <c r="AA33" s="18"/>
    </row>
    <row r="34">
      <c r="A34" s="107"/>
      <c r="B34" s="107"/>
      <c r="C34" s="107"/>
      <c r="D34" s="107"/>
      <c r="E34" s="107"/>
      <c r="F34" s="107"/>
      <c r="G34" s="107"/>
      <c r="H34" s="107"/>
      <c r="I34" s="107"/>
      <c r="J34" s="107"/>
      <c r="K34" s="107"/>
      <c r="L34" s="18"/>
      <c r="M34" s="18"/>
      <c r="N34" s="18"/>
      <c r="O34" s="18"/>
      <c r="P34" s="18"/>
      <c r="Q34" s="18"/>
      <c r="R34" s="18"/>
      <c r="S34" s="18"/>
      <c r="T34" s="18"/>
      <c r="U34" s="18"/>
      <c r="V34" s="18"/>
      <c r="W34" s="18"/>
      <c r="X34" s="18"/>
      <c r="Y34" s="18"/>
      <c r="Z34" s="18"/>
      <c r="AA34" s="18"/>
    </row>
    <row r="35">
      <c r="A35" s="107"/>
      <c r="B35" s="107"/>
      <c r="C35" s="107"/>
      <c r="D35" s="107"/>
      <c r="E35" s="107"/>
      <c r="F35" s="107"/>
      <c r="G35" s="107"/>
      <c r="H35" s="107"/>
      <c r="I35" s="107"/>
      <c r="J35" s="107"/>
      <c r="K35" s="107"/>
      <c r="L35" s="18"/>
      <c r="M35" s="18"/>
      <c r="N35" s="18"/>
      <c r="O35" s="18"/>
      <c r="P35" s="18"/>
      <c r="Q35" s="18"/>
      <c r="R35" s="18"/>
      <c r="S35" s="18"/>
      <c r="T35" s="18"/>
      <c r="U35" s="18"/>
      <c r="V35" s="18"/>
      <c r="W35" s="18"/>
      <c r="X35" s="18"/>
      <c r="Y35" s="18"/>
      <c r="Z35" s="18"/>
      <c r="AA35" s="18"/>
    </row>
    <row r="36">
      <c r="A36" s="107"/>
      <c r="B36" s="107"/>
      <c r="C36" s="107"/>
      <c r="D36" s="107"/>
      <c r="E36" s="107"/>
      <c r="F36" s="107"/>
      <c r="G36" s="107"/>
      <c r="H36" s="107"/>
      <c r="I36" s="107"/>
      <c r="J36" s="107"/>
      <c r="K36" s="107"/>
      <c r="L36" s="18"/>
      <c r="M36" s="18"/>
      <c r="N36" s="18"/>
      <c r="O36" s="18"/>
      <c r="P36" s="18"/>
      <c r="Q36" s="18"/>
      <c r="R36" s="18"/>
      <c r="S36" s="18"/>
      <c r="T36" s="18"/>
      <c r="U36" s="18"/>
      <c r="V36" s="18"/>
      <c r="W36" s="18"/>
      <c r="X36" s="18"/>
      <c r="Y36" s="18"/>
      <c r="Z36" s="18"/>
      <c r="AA36" s="18"/>
    </row>
    <row r="37">
      <c r="A37" s="107"/>
      <c r="B37" s="107"/>
      <c r="C37" s="107"/>
      <c r="D37" s="107"/>
      <c r="E37" s="107"/>
      <c r="F37" s="107"/>
      <c r="G37" s="107"/>
      <c r="H37" s="107"/>
      <c r="I37" s="107"/>
      <c r="J37" s="107"/>
      <c r="K37" s="107"/>
      <c r="L37" s="18"/>
      <c r="M37" s="18"/>
      <c r="N37" s="18"/>
      <c r="O37" s="18"/>
      <c r="P37" s="18"/>
      <c r="Q37" s="18"/>
      <c r="R37" s="18"/>
      <c r="S37" s="18"/>
      <c r="T37" s="18"/>
      <c r="U37" s="18"/>
      <c r="V37" s="18"/>
      <c r="W37" s="18"/>
      <c r="X37" s="18"/>
      <c r="Y37" s="18"/>
      <c r="Z37" s="18"/>
      <c r="AA37" s="18"/>
    </row>
    <row r="38">
      <c r="A38" s="107"/>
      <c r="B38" s="107"/>
      <c r="C38" s="107"/>
      <c r="D38" s="107"/>
      <c r="E38" s="107"/>
      <c r="F38" s="107"/>
      <c r="G38" s="107"/>
      <c r="H38" s="107"/>
      <c r="I38" s="107"/>
      <c r="J38" s="107"/>
      <c r="K38" s="107"/>
      <c r="L38" s="18"/>
      <c r="M38" s="18"/>
      <c r="N38" s="18"/>
      <c r="O38" s="18"/>
      <c r="P38" s="18"/>
      <c r="Q38" s="18"/>
      <c r="R38" s="18"/>
      <c r="S38" s="18"/>
      <c r="T38" s="18"/>
      <c r="U38" s="18"/>
      <c r="V38" s="18"/>
      <c r="W38" s="18"/>
      <c r="X38" s="18"/>
      <c r="Y38" s="18"/>
      <c r="Z38" s="18"/>
      <c r="AA38" s="18"/>
    </row>
    <row r="39">
      <c r="A39" s="107"/>
      <c r="B39" s="107"/>
      <c r="C39" s="107"/>
      <c r="D39" s="107"/>
      <c r="E39" s="107"/>
      <c r="F39" s="107"/>
      <c r="G39" s="107"/>
      <c r="H39" s="107"/>
      <c r="I39" s="107"/>
      <c r="J39" s="107"/>
      <c r="K39" s="107"/>
      <c r="L39" s="18"/>
      <c r="M39" s="18"/>
      <c r="N39" s="18"/>
      <c r="O39" s="18"/>
      <c r="P39" s="18"/>
      <c r="Q39" s="18"/>
      <c r="R39" s="18"/>
      <c r="S39" s="18"/>
      <c r="T39" s="18"/>
      <c r="U39" s="18"/>
      <c r="V39" s="18"/>
      <c r="W39" s="18"/>
      <c r="X39" s="18"/>
      <c r="Y39" s="18"/>
      <c r="Z39" s="18"/>
      <c r="AA39" s="18"/>
    </row>
    <row r="40">
      <c r="A40" s="107"/>
      <c r="B40" s="107"/>
      <c r="C40" s="107"/>
      <c r="D40" s="107"/>
      <c r="E40" s="107"/>
      <c r="F40" s="107"/>
      <c r="G40" s="107"/>
      <c r="H40" s="107"/>
      <c r="I40" s="107"/>
      <c r="J40" s="107"/>
      <c r="K40" s="107"/>
      <c r="L40" s="18"/>
      <c r="M40" s="18"/>
      <c r="N40" s="18"/>
      <c r="O40" s="18"/>
      <c r="P40" s="18"/>
      <c r="Q40" s="18"/>
      <c r="R40" s="18"/>
      <c r="S40" s="18"/>
      <c r="T40" s="18"/>
      <c r="U40" s="18"/>
      <c r="V40" s="18"/>
      <c r="W40" s="18"/>
      <c r="X40" s="18"/>
      <c r="Y40" s="18"/>
      <c r="Z40" s="18"/>
      <c r="AA40" s="18"/>
    </row>
    <row r="41">
      <c r="A41" s="107"/>
      <c r="B41" s="107"/>
      <c r="C41" s="107"/>
      <c r="D41" s="107"/>
      <c r="E41" s="107"/>
      <c r="F41" s="107"/>
      <c r="G41" s="107"/>
      <c r="H41" s="107"/>
      <c r="I41" s="107"/>
      <c r="J41" s="107"/>
      <c r="K41" s="107"/>
      <c r="L41" s="18"/>
      <c r="M41" s="18"/>
      <c r="N41" s="18"/>
      <c r="O41" s="18"/>
      <c r="P41" s="18"/>
      <c r="Q41" s="18"/>
      <c r="R41" s="18"/>
      <c r="S41" s="18"/>
      <c r="T41" s="18"/>
      <c r="U41" s="18"/>
      <c r="V41" s="18"/>
      <c r="W41" s="18"/>
      <c r="X41" s="18"/>
      <c r="Y41" s="18"/>
      <c r="Z41" s="18"/>
      <c r="AA41" s="18"/>
    </row>
    <row r="42">
      <c r="A42" s="107"/>
      <c r="B42" s="107"/>
      <c r="C42" s="107"/>
      <c r="D42" s="107"/>
      <c r="E42" s="107"/>
      <c r="F42" s="107"/>
      <c r="G42" s="107"/>
      <c r="H42" s="107"/>
      <c r="I42" s="107"/>
      <c r="J42" s="107"/>
      <c r="K42" s="107"/>
      <c r="L42" s="18"/>
      <c r="M42" s="18"/>
      <c r="N42" s="18"/>
      <c r="O42" s="18"/>
      <c r="P42" s="18"/>
      <c r="Q42" s="18"/>
      <c r="R42" s="18"/>
      <c r="S42" s="18"/>
      <c r="T42" s="18"/>
      <c r="U42" s="18"/>
      <c r="V42" s="18"/>
      <c r="W42" s="18"/>
      <c r="X42" s="18"/>
      <c r="Y42" s="18"/>
      <c r="Z42" s="18"/>
      <c r="AA42" s="18"/>
    </row>
    <row r="43">
      <c r="A43" s="107"/>
      <c r="B43" s="107"/>
      <c r="C43" s="107"/>
      <c r="D43" s="107"/>
      <c r="E43" s="107"/>
      <c r="F43" s="107"/>
      <c r="G43" s="107"/>
      <c r="H43" s="107"/>
      <c r="I43" s="107"/>
      <c r="J43" s="107"/>
      <c r="K43" s="107"/>
      <c r="L43" s="18"/>
      <c r="M43" s="18"/>
      <c r="N43" s="18"/>
      <c r="O43" s="18"/>
      <c r="P43" s="18"/>
      <c r="Q43" s="18"/>
      <c r="R43" s="18"/>
      <c r="S43" s="18"/>
      <c r="T43" s="18"/>
      <c r="U43" s="18"/>
      <c r="V43" s="18"/>
      <c r="W43" s="18"/>
      <c r="X43" s="18"/>
      <c r="Y43" s="18"/>
      <c r="Z43" s="18"/>
      <c r="AA43" s="18"/>
    </row>
    <row r="44">
      <c r="A44" s="107"/>
      <c r="B44" s="107"/>
      <c r="C44" s="107"/>
      <c r="D44" s="107"/>
      <c r="E44" s="107"/>
      <c r="F44" s="107"/>
      <c r="G44" s="107"/>
      <c r="H44" s="107"/>
      <c r="I44" s="107"/>
      <c r="J44" s="107"/>
      <c r="K44" s="107"/>
      <c r="L44" s="18"/>
      <c r="M44" s="18"/>
      <c r="N44" s="18"/>
      <c r="O44" s="18"/>
      <c r="P44" s="18"/>
      <c r="Q44" s="18"/>
      <c r="R44" s="18"/>
      <c r="S44" s="18"/>
      <c r="T44" s="18"/>
      <c r="U44" s="18"/>
      <c r="V44" s="18"/>
      <c r="W44" s="18"/>
      <c r="X44" s="18"/>
      <c r="Y44" s="18"/>
      <c r="Z44" s="18"/>
      <c r="AA44" s="18"/>
    </row>
    <row r="45">
      <c r="A45" s="107"/>
      <c r="B45" s="107"/>
      <c r="C45" s="107"/>
      <c r="D45" s="107"/>
      <c r="E45" s="107"/>
      <c r="F45" s="107"/>
      <c r="G45" s="107"/>
      <c r="H45" s="107"/>
      <c r="I45" s="107"/>
      <c r="J45" s="107"/>
      <c r="K45" s="107"/>
      <c r="L45" s="18"/>
      <c r="M45" s="18"/>
      <c r="N45" s="18"/>
      <c r="O45" s="18"/>
      <c r="P45" s="18"/>
      <c r="Q45" s="18"/>
      <c r="R45" s="18"/>
      <c r="S45" s="18"/>
      <c r="T45" s="18"/>
      <c r="U45" s="18"/>
      <c r="V45" s="18"/>
      <c r="W45" s="18"/>
      <c r="X45" s="18"/>
      <c r="Y45" s="18"/>
      <c r="Z45" s="18"/>
      <c r="AA45" s="18"/>
    </row>
    <row r="46">
      <c r="A46" s="107"/>
      <c r="B46" s="107"/>
      <c r="C46" s="107"/>
      <c r="D46" s="107"/>
      <c r="E46" s="107"/>
      <c r="F46" s="107"/>
      <c r="G46" s="107"/>
      <c r="H46" s="107"/>
      <c r="I46" s="107"/>
      <c r="J46" s="107"/>
      <c r="K46" s="107"/>
      <c r="L46" s="18"/>
      <c r="M46" s="18"/>
      <c r="N46" s="18"/>
      <c r="O46" s="18"/>
      <c r="P46" s="18"/>
      <c r="Q46" s="18"/>
      <c r="R46" s="18"/>
      <c r="S46" s="18"/>
      <c r="T46" s="18"/>
      <c r="U46" s="18"/>
      <c r="V46" s="18"/>
      <c r="W46" s="18"/>
      <c r="X46" s="18"/>
      <c r="Y46" s="18"/>
      <c r="Z46" s="18"/>
      <c r="AA46" s="18"/>
    </row>
    <row r="47">
      <c r="A47" s="107"/>
      <c r="B47" s="107"/>
      <c r="C47" s="107"/>
      <c r="D47" s="107"/>
      <c r="E47" s="107"/>
      <c r="F47" s="107"/>
      <c r="G47" s="107"/>
      <c r="H47" s="107"/>
      <c r="I47" s="107"/>
      <c r="J47" s="107"/>
      <c r="K47" s="107"/>
      <c r="L47" s="18"/>
      <c r="M47" s="18"/>
      <c r="N47" s="18"/>
      <c r="O47" s="18"/>
      <c r="P47" s="18"/>
      <c r="Q47" s="18"/>
      <c r="R47" s="18"/>
      <c r="S47" s="18"/>
      <c r="T47" s="18"/>
      <c r="U47" s="18"/>
      <c r="V47" s="18"/>
      <c r="W47" s="18"/>
      <c r="X47" s="18"/>
      <c r="Y47" s="18"/>
      <c r="Z47" s="18"/>
      <c r="AA47" s="18"/>
    </row>
    <row r="48">
      <c r="A48" s="107"/>
      <c r="B48" s="107"/>
      <c r="C48" s="107"/>
      <c r="D48" s="107"/>
      <c r="E48" s="107"/>
      <c r="F48" s="107"/>
      <c r="G48" s="107"/>
      <c r="H48" s="107"/>
      <c r="I48" s="107"/>
      <c r="J48" s="107"/>
      <c r="K48" s="107"/>
      <c r="L48" s="18"/>
      <c r="M48" s="18"/>
      <c r="N48" s="18"/>
      <c r="O48" s="18"/>
      <c r="P48" s="18"/>
      <c r="Q48" s="18"/>
      <c r="R48" s="18"/>
      <c r="S48" s="18"/>
      <c r="T48" s="18"/>
      <c r="U48" s="18"/>
      <c r="V48" s="18"/>
      <c r="W48" s="18"/>
      <c r="X48" s="18"/>
      <c r="Y48" s="18"/>
      <c r="Z48" s="18"/>
      <c r="AA48" s="18"/>
    </row>
    <row r="49">
      <c r="A49" s="107"/>
      <c r="B49" s="107"/>
      <c r="C49" s="107"/>
      <c r="D49" s="107"/>
      <c r="E49" s="107"/>
      <c r="F49" s="107"/>
      <c r="G49" s="107"/>
      <c r="H49" s="107"/>
      <c r="I49" s="107"/>
      <c r="J49" s="107"/>
      <c r="K49" s="107"/>
      <c r="L49" s="18"/>
      <c r="M49" s="18"/>
      <c r="N49" s="18"/>
      <c r="O49" s="18"/>
      <c r="P49" s="18"/>
      <c r="Q49" s="18"/>
      <c r="R49" s="18"/>
      <c r="S49" s="18"/>
      <c r="T49" s="18"/>
      <c r="U49" s="18"/>
      <c r="V49" s="18"/>
      <c r="W49" s="18"/>
      <c r="X49" s="18"/>
      <c r="Y49" s="18"/>
      <c r="Z49" s="18"/>
      <c r="AA49" s="18"/>
    </row>
    <row r="50">
      <c r="A50" s="107"/>
      <c r="B50" s="107"/>
      <c r="C50" s="107"/>
      <c r="D50" s="107"/>
      <c r="E50" s="107"/>
      <c r="F50" s="107"/>
      <c r="G50" s="107"/>
      <c r="H50" s="107"/>
      <c r="I50" s="107"/>
      <c r="J50" s="107"/>
      <c r="K50" s="107"/>
      <c r="L50" s="18"/>
      <c r="M50" s="18"/>
      <c r="N50" s="18"/>
      <c r="O50" s="18"/>
      <c r="P50" s="18"/>
      <c r="Q50" s="18"/>
      <c r="R50" s="18"/>
      <c r="S50" s="18"/>
      <c r="T50" s="18"/>
      <c r="U50" s="18"/>
      <c r="V50" s="18"/>
      <c r="W50" s="18"/>
      <c r="X50" s="18"/>
      <c r="Y50" s="18"/>
      <c r="Z50" s="18"/>
      <c r="AA50" s="18"/>
    </row>
    <row r="51">
      <c r="A51" s="107"/>
      <c r="B51" s="107"/>
      <c r="C51" s="107"/>
      <c r="D51" s="107"/>
      <c r="E51" s="107"/>
      <c r="F51" s="107"/>
      <c r="G51" s="107"/>
      <c r="H51" s="107"/>
      <c r="I51" s="107"/>
      <c r="J51" s="107"/>
      <c r="K51" s="107"/>
      <c r="L51" s="18"/>
      <c r="M51" s="18"/>
      <c r="N51" s="18"/>
      <c r="O51" s="18"/>
      <c r="P51" s="18"/>
      <c r="Q51" s="18"/>
      <c r="R51" s="18"/>
      <c r="S51" s="18"/>
      <c r="T51" s="18"/>
      <c r="U51" s="18"/>
      <c r="V51" s="18"/>
      <c r="W51" s="18"/>
      <c r="X51" s="18"/>
      <c r="Y51" s="18"/>
      <c r="Z51" s="18"/>
      <c r="AA51" s="18"/>
    </row>
    <row r="52">
      <c r="A52" s="107"/>
      <c r="B52" s="107"/>
      <c r="C52" s="107"/>
      <c r="D52" s="107"/>
      <c r="E52" s="107"/>
      <c r="F52" s="107"/>
      <c r="G52" s="107"/>
      <c r="H52" s="107"/>
      <c r="I52" s="107"/>
      <c r="J52" s="107"/>
      <c r="K52" s="107"/>
      <c r="L52" s="18"/>
      <c r="M52" s="18"/>
      <c r="N52" s="18"/>
      <c r="O52" s="18"/>
      <c r="P52" s="18"/>
      <c r="Q52" s="18"/>
      <c r="R52" s="18"/>
      <c r="S52" s="18"/>
      <c r="T52" s="18"/>
      <c r="U52" s="18"/>
      <c r="V52" s="18"/>
      <c r="W52" s="18"/>
      <c r="X52" s="18"/>
      <c r="Y52" s="18"/>
      <c r="Z52" s="18"/>
      <c r="AA52" s="18"/>
    </row>
    <row r="53">
      <c r="A53" s="107"/>
      <c r="B53" s="107"/>
      <c r="C53" s="107"/>
      <c r="D53" s="107"/>
      <c r="E53" s="107"/>
      <c r="F53" s="107"/>
      <c r="G53" s="107"/>
      <c r="H53" s="107"/>
      <c r="I53" s="107"/>
      <c r="J53" s="107"/>
      <c r="K53" s="107"/>
      <c r="L53" s="18"/>
      <c r="M53" s="18"/>
      <c r="N53" s="18"/>
      <c r="O53" s="18"/>
      <c r="P53" s="18"/>
      <c r="Q53" s="18"/>
      <c r="R53" s="18"/>
      <c r="S53" s="18"/>
      <c r="T53" s="18"/>
      <c r="U53" s="18"/>
      <c r="V53" s="18"/>
      <c r="W53" s="18"/>
      <c r="X53" s="18"/>
      <c r="Y53" s="18"/>
      <c r="Z53" s="18"/>
      <c r="AA53" s="18"/>
    </row>
    <row r="54">
      <c r="A54" s="107"/>
      <c r="B54" s="107"/>
      <c r="C54" s="107"/>
      <c r="D54" s="107"/>
      <c r="E54" s="107"/>
      <c r="F54" s="107"/>
      <c r="G54" s="107"/>
      <c r="H54" s="107"/>
      <c r="I54" s="107"/>
      <c r="J54" s="107"/>
      <c r="K54" s="107"/>
      <c r="L54" s="18"/>
      <c r="M54" s="18"/>
      <c r="N54" s="18"/>
      <c r="O54" s="18"/>
      <c r="P54" s="18"/>
      <c r="Q54" s="18"/>
      <c r="R54" s="18"/>
      <c r="S54" s="18"/>
      <c r="T54" s="18"/>
      <c r="U54" s="18"/>
      <c r="V54" s="18"/>
      <c r="W54" s="18"/>
      <c r="X54" s="18"/>
      <c r="Y54" s="18"/>
      <c r="Z54" s="18"/>
      <c r="AA54" s="18"/>
    </row>
    <row r="55">
      <c r="A55" s="107"/>
      <c r="B55" s="107"/>
      <c r="C55" s="107"/>
      <c r="D55" s="107"/>
      <c r="E55" s="107"/>
      <c r="F55" s="107"/>
      <c r="G55" s="107"/>
      <c r="H55" s="107"/>
      <c r="I55" s="107"/>
      <c r="J55" s="107"/>
      <c r="K55" s="107"/>
      <c r="L55" s="18"/>
      <c r="M55" s="18"/>
      <c r="N55" s="18"/>
      <c r="O55" s="18"/>
      <c r="P55" s="18"/>
      <c r="Q55" s="18"/>
      <c r="R55" s="18"/>
      <c r="S55" s="18"/>
      <c r="T55" s="18"/>
      <c r="U55" s="18"/>
      <c r="V55" s="18"/>
      <c r="W55" s="18"/>
      <c r="X55" s="18"/>
      <c r="Y55" s="18"/>
      <c r="Z55" s="18"/>
      <c r="AA55" s="18"/>
    </row>
    <row r="56">
      <c r="A56" s="18"/>
      <c r="B56" s="108" t="s">
        <v>175</v>
      </c>
      <c r="C56" s="109"/>
      <c r="D56" s="110"/>
      <c r="E56" s="18"/>
      <c r="F56" s="18"/>
      <c r="G56" s="18"/>
      <c r="H56" s="18"/>
      <c r="I56" s="18"/>
      <c r="J56" s="18"/>
      <c r="K56" s="18"/>
      <c r="L56" s="18"/>
      <c r="M56" s="18"/>
      <c r="N56" s="18"/>
      <c r="O56" s="18"/>
      <c r="P56" s="18"/>
      <c r="Q56" s="18"/>
      <c r="R56" s="18"/>
      <c r="S56" s="18"/>
      <c r="T56" s="18"/>
      <c r="U56" s="18"/>
      <c r="V56" s="18"/>
      <c r="W56" s="18"/>
      <c r="X56" s="18"/>
      <c r="Y56" s="18"/>
      <c r="Z56" s="18"/>
      <c r="AA56" s="18"/>
    </row>
    <row r="57">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row>
    <row r="58">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row>
    <row r="59">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row>
    <row r="60">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row>
    <row r="6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row>
    <row r="62">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row>
    <row r="63">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row>
    <row r="64">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row>
    <row r="6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row>
    <row r="66">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row>
    <row r="67">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row>
    <row r="68">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row>
    <row r="69">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row>
    <row r="70">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row>
    <row r="7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row>
    <row r="72">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row>
    <row r="73">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row>
    <row r="74">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row>
    <row r="7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row>
    <row r="76">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row>
    <row r="77">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row>
    <row r="78">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row>
    <row r="79">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row>
    <row r="80">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row>
    <row r="8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row>
    <row r="82">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row>
    <row r="83">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row>
    <row r="84">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row>
    <row r="8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row>
    <row r="86">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row>
    <row r="87">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row>
    <row r="88">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row>
    <row r="89">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row>
    <row r="90">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row>
    <row r="9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row>
    <row r="92">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row>
    <row r="93">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row>
    <row r="94">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row>
    <row r="9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row>
    <row r="96">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row>
    <row r="97">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row>
    <row r="98">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row>
    <row r="99">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row>
    <row r="100">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row>
    <row r="10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row>
    <row r="102">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row>
    <row r="103">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row>
    <row r="104">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row>
    <row r="10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row>
    <row r="106">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row>
    <row r="107">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row>
    <row r="108">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row>
    <row r="109">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row>
    <row r="110">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row>
    <row r="11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row>
    <row r="112">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row>
    <row r="113">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row>
    <row r="114">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row>
    <row r="11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row>
    <row r="116">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row>
    <row r="117">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row>
    <row r="118">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row>
    <row r="119">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row>
    <row r="120">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row>
    <row r="12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row>
    <row r="122">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row>
    <row r="123">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row>
    <row r="124">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row>
    <row r="1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row>
    <row r="126">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row>
    <row r="127">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row>
    <row r="128">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row>
    <row r="129">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row>
    <row r="130">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row>
    <row r="13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row>
    <row r="132">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row>
    <row r="133">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row>
    <row r="134">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row>
    <row r="13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row>
    <row r="136">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row>
    <row r="137">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row>
    <row r="138">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row>
    <row r="139">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row>
    <row r="140">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row>
    <row r="14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row>
    <row r="142">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row>
    <row r="143">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row>
    <row r="144">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row>
    <row r="14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row>
    <row r="146">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row>
    <row r="147">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row>
    <row r="148">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row>
    <row r="149">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row>
    <row r="150">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row>
    <row r="15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row>
    <row r="152">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row>
    <row r="153">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row>
    <row r="154">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row>
    <row r="15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row>
    <row r="156">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row>
    <row r="157">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row>
    <row r="158">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row>
    <row r="159">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row>
    <row r="160">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row>
    <row r="16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row>
    <row r="162">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row>
    <row r="163">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row>
    <row r="164">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row>
    <row r="16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row>
    <row r="166">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row>
    <row r="167">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row>
    <row r="168">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row>
    <row r="169">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row>
    <row r="170">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row>
    <row r="17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row>
    <row r="172">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row>
    <row r="173">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row>
    <row r="174">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row>
    <row r="17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row>
    <row r="176">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row>
    <row r="177">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row>
    <row r="178">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row>
    <row r="179">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row>
    <row r="180">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row>
    <row r="18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row>
    <row r="182">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row>
    <row r="183">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row>
    <row r="184">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row>
    <row r="18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row>
    <row r="186">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row>
    <row r="187">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row>
    <row r="188">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row>
    <row r="189">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row>
    <row r="190">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row>
    <row r="19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row>
    <row r="192">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row>
    <row r="193">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row>
    <row r="194">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row>
    <row r="19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row>
    <row r="196">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row>
    <row r="197">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row>
    <row r="198">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row>
    <row r="199">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row>
    <row r="200">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row>
    <row r="20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row>
    <row r="202">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row>
    <row r="203">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row>
    <row r="204">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row>
    <row r="20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row>
    <row r="206">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row>
    <row r="207">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row>
    <row r="208">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row>
    <row r="209">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row>
    <row r="210">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row>
    <row r="21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row>
    <row r="212">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row>
    <row r="213">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row>
    <row r="214">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row>
    <row r="21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row>
    <row r="216">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row>
    <row r="217">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row>
    <row r="218">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row>
    <row r="219">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row>
    <row r="220">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row>
    <row r="22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row>
    <row r="222">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row>
    <row r="223">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row>
    <row r="224">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row>
    <row r="22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row>
    <row r="226">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row>
    <row r="227">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row>
    <row r="228">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row>
    <row r="229">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row>
    <row r="230">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row>
    <row r="23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row>
    <row r="232">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row>
    <row r="233">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row>
    <row r="234">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row>
    <row r="23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row>
    <row r="236">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row>
    <row r="237">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row>
    <row r="238">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row>
    <row r="239">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row>
    <row r="240">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row>
    <row r="24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row>
    <row r="242">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row>
    <row r="243">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row>
    <row r="244">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row>
    <row r="24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row>
    <row r="246">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row>
    <row r="247">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row>
    <row r="248">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row>
    <row r="249">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row>
    <row r="250">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row>
    <row r="25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row>
    <row r="252">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row>
    <row r="253">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row>
    <row r="254">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row>
    <row r="25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row>
    <row r="256">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row>
    <row r="257">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row>
    <row r="258">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row>
    <row r="259">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row>
    <row r="260">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row>
    <row r="26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row>
    <row r="262">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row>
    <row r="263">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row>
    <row r="264">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row>
    <row r="26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row>
    <row r="266">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row>
    <row r="267">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row>
    <row r="268">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row>
    <row r="269">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row>
    <row r="270">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row>
    <row r="27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row>
    <row r="272">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row>
    <row r="273">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row>
    <row r="274">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row>
    <row r="27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row>
    <row r="276">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row>
    <row r="277">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row>
    <row r="278">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row>
    <row r="279">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row>
    <row r="280">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row>
    <row r="28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row>
    <row r="282">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row>
    <row r="283">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row>
    <row r="284">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row>
    <row r="28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row>
    <row r="286">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row>
    <row r="287">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row>
    <row r="288">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row>
    <row r="289">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row>
    <row r="290">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row>
    <row r="29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row>
    <row r="292">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row>
    <row r="293">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row>
    <row r="294">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row>
    <row r="29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row>
    <row r="296">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row>
    <row r="297">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row>
    <row r="298">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row>
    <row r="299">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row>
    <row r="300">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row>
    <row r="30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row>
    <row r="302">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row>
    <row r="303">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row>
    <row r="304">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row>
    <row r="30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row>
    <row r="306">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row>
    <row r="307">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row>
    <row r="308">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row>
    <row r="309">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row>
    <row r="310">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row>
    <row r="31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row>
    <row r="312">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row>
    <row r="313">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row>
    <row r="314">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row>
    <row r="31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row>
    <row r="316">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row>
    <row r="317">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row>
    <row r="318">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row>
    <row r="319">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row>
    <row r="320">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row>
    <row r="32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row>
    <row r="322">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row>
    <row r="323">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row>
    <row r="324">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row>
    <row r="32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row>
    <row r="326">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row>
    <row r="327">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row>
    <row r="328">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row>
    <row r="329">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row>
    <row r="330">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row>
    <row r="33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row>
    <row r="332">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row>
    <row r="333">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row>
    <row r="334">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row>
    <row r="33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row>
    <row r="336">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row>
    <row r="337">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row>
    <row r="338">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row>
    <row r="339">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row>
    <row r="340">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row>
    <row r="34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row>
    <row r="342">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row>
    <row r="343">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row>
    <row r="344">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row>
    <row r="34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row>
    <row r="346">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row>
    <row r="347">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row>
    <row r="348">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row>
    <row r="349">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row>
    <row r="350">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row>
    <row r="35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row>
    <row r="352">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row>
    <row r="353">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row>
    <row r="354">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row>
    <row r="35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row>
    <row r="356">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row>
    <row r="357">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row>
    <row r="358">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row>
    <row r="359">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row>
    <row r="360">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row>
    <row r="36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row>
    <row r="362">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row>
    <row r="363">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row>
    <row r="364">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row>
    <row r="36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row>
    <row r="366">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row>
    <row r="367">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row>
    <row r="368">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row>
    <row r="369">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row>
    <row r="370">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row>
    <row r="37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row>
    <row r="372">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row>
    <row r="373">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row>
    <row r="374">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row>
    <row r="37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row>
    <row r="376">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row>
    <row r="377">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row>
    <row r="378">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row>
    <row r="379">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row>
    <row r="380">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row>
    <row r="38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row>
    <row r="382">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row>
    <row r="383">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row>
    <row r="384">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row>
    <row r="38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row>
    <row r="386">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row>
    <row r="387">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row>
    <row r="388">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row>
    <row r="389">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row>
    <row r="390">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row>
    <row r="39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row>
    <row r="392">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row>
    <row r="393">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row>
    <row r="394">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row>
    <row r="39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row>
    <row r="396">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row>
    <row r="397">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row>
    <row r="398">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row>
    <row r="399">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row>
    <row r="400">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row>
    <row r="40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row>
    <row r="402">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row>
    <row r="403">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row>
    <row r="404">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row>
    <row r="40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row>
    <row r="406">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row>
    <row r="407">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row>
    <row r="408">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row>
    <row r="409">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row>
    <row r="410">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row>
    <row r="41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row>
    <row r="412">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row>
    <row r="413">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row>
    <row r="414">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row>
    <row r="41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row>
    <row r="416">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row>
    <row r="417">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row>
    <row r="418">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row>
    <row r="419">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row>
    <row r="420">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row>
    <row r="42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row>
    <row r="422">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row>
    <row r="423">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row>
    <row r="424">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row>
    <row r="4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row>
    <row r="426">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row>
    <row r="427">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row>
    <row r="428">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row>
    <row r="429">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row>
    <row r="430">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row>
    <row r="43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row>
    <row r="432">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row>
    <row r="433">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row>
    <row r="434">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row>
    <row r="43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row>
    <row r="436">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row>
    <row r="437">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row>
    <row r="438">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row>
    <row r="439">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row>
    <row r="440">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row>
    <row r="44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row>
    <row r="442">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row>
    <row r="443">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row>
    <row r="444">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row>
    <row r="44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row>
    <row r="446">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row>
    <row r="447">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row>
    <row r="448">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row>
    <row r="449">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row>
    <row r="450">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row>
    <row r="45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row>
    <row r="452">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row>
    <row r="453">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row>
    <row r="454">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row>
    <row r="45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row>
    <row r="456">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row>
    <row r="457">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row>
    <row r="458">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row>
    <row r="459">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row>
    <row r="460">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row>
    <row r="46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row>
    <row r="462">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row>
    <row r="463">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row>
    <row r="464">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row>
    <row r="46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row>
    <row r="466">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row>
    <row r="467">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row>
    <row r="468">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row>
    <row r="469">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row>
    <row r="470">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row>
    <row r="47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row>
    <row r="472">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row>
    <row r="473">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row>
    <row r="474">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row>
    <row r="47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row>
    <row r="476">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row>
    <row r="477">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row>
    <row r="478">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row>
    <row r="479">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row>
    <row r="480">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row>
    <row r="48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row>
    <row r="482">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row>
    <row r="483">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row>
    <row r="484">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row>
    <row r="48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row>
    <row r="486">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row>
    <row r="487">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row>
    <row r="488">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row>
    <row r="489">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row>
    <row r="490">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row>
    <row r="49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row>
    <row r="492">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row>
    <row r="493">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row>
    <row r="494">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row>
    <row r="49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row>
    <row r="496">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row>
    <row r="497">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row>
    <row r="498">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row>
    <row r="499">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row>
    <row r="500">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row>
    <row r="50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row>
    <row r="502">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row>
    <row r="503">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row>
    <row r="504">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row>
    <row r="50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row>
    <row r="506">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row>
    <row r="507">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row>
    <row r="508">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row>
    <row r="509">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row>
    <row r="510">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row>
    <row r="51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row>
    <row r="512">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row>
    <row r="513">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row>
    <row r="514">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row>
    <row r="51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row>
    <row r="516">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row>
    <row r="517">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row>
    <row r="518">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row>
    <row r="519">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row>
    <row r="520">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row>
    <row r="52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row>
    <row r="522">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row>
    <row r="523">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row>
    <row r="524">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row>
    <row r="5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row>
    <row r="526">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row>
    <row r="527">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row>
    <row r="528">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row>
    <row r="529">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row>
    <row r="530">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row>
    <row r="53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row>
    <row r="532">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row>
    <row r="533">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row>
    <row r="534">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row>
    <row r="53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row>
    <row r="536">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row>
    <row r="537">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row>
    <row r="538">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row>
    <row r="539">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row>
    <row r="540">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row>
    <row r="54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row>
    <row r="542">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row>
    <row r="543">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row>
    <row r="544">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row>
    <row r="54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row>
    <row r="546">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row>
    <row r="547">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row>
    <row r="548">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row>
    <row r="549">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row>
    <row r="550">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row>
    <row r="55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row>
    <row r="552">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row>
    <row r="553">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row>
    <row r="554">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row>
    <row r="55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row>
    <row r="556">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row>
    <row r="557">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row>
    <row r="558">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row>
    <row r="559">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row>
    <row r="560">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row>
    <row r="56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row>
    <row r="562">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row>
    <row r="563">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row>
    <row r="564">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row>
    <row r="56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row>
    <row r="566">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row>
    <row r="567">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row>
    <row r="568">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row>
    <row r="569">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row>
    <row r="570">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row>
    <row r="57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row>
    <row r="572">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row>
    <row r="573">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row>
    <row r="574">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row>
    <row r="57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row>
    <row r="576">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row>
    <row r="577">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row>
    <row r="578">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row>
    <row r="579">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row>
    <row r="580">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row>
    <row r="58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row>
    <row r="582">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row>
    <row r="583">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row>
    <row r="584">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row>
    <row r="58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row>
    <row r="586">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row>
    <row r="587">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row>
    <row r="588">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row>
    <row r="589">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row>
    <row r="590">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row>
    <row r="59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row>
    <row r="592">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row>
    <row r="593">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row>
    <row r="594">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row>
    <row r="59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row>
    <row r="596">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row>
    <row r="597">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row>
    <row r="598">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row>
    <row r="599">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row>
    <row r="600">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row>
    <row r="60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row>
    <row r="602">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row>
    <row r="603">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row>
    <row r="604">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row>
    <row r="60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row>
    <row r="606">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row>
    <row r="607">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row>
    <row r="608">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row>
    <row r="609">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row>
    <row r="610">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row>
    <row r="61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row>
    <row r="612">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row>
    <row r="613">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row>
    <row r="614">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row>
    <row r="61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row>
    <row r="616">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row>
    <row r="617">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row>
    <row r="618">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row>
    <row r="619">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row>
    <row r="620">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row>
    <row r="62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row>
    <row r="622">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row>
    <row r="623">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row>
    <row r="624">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row>
    <row r="6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row>
    <row r="626">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row>
    <row r="627">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row>
    <row r="628">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row>
    <row r="629">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row>
    <row r="630">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row>
    <row r="63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row>
    <row r="632">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row>
    <row r="633">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row>
    <row r="634">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row>
    <row r="63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row>
    <row r="636">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row>
    <row r="637">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row>
    <row r="638">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row>
    <row r="639">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row>
    <row r="640">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row>
    <row r="64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row>
    <row r="642">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row>
    <row r="643">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row>
    <row r="644">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row>
    <row r="64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row>
    <row r="646">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row>
    <row r="647">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row>
    <row r="648">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row>
    <row r="649">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row>
    <row r="650">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row>
    <row r="65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row>
    <row r="652">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row>
    <row r="653">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row>
    <row r="654">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row>
    <row r="65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row>
    <row r="656">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row>
    <row r="657">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row>
    <row r="658">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row>
    <row r="659">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row>
    <row r="660">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row>
    <row r="66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row>
    <row r="662">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row>
    <row r="663">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row>
    <row r="664">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row>
    <row r="66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row>
    <row r="666">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row>
    <row r="667">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row>
    <row r="668">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row>
    <row r="669">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row>
    <row r="670">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row>
    <row r="67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row>
    <row r="672">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row>
    <row r="673">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row>
    <row r="674">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row>
    <row r="67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row>
    <row r="676">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row>
    <row r="677">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row>
    <row r="678">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row>
    <row r="679">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row>
    <row r="680">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row>
    <row r="68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row>
    <row r="682">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row>
    <row r="683">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row>
    <row r="684">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row>
    <row r="68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row>
    <row r="686">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row>
    <row r="687">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row>
    <row r="688">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row>
    <row r="689">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row>
    <row r="690">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row>
    <row r="69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row>
    <row r="692">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row>
    <row r="693">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row>
    <row r="694">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row>
    <row r="69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row>
    <row r="696">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row>
    <row r="697">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row>
    <row r="698">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row>
    <row r="699">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row>
    <row r="700">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row>
    <row r="70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row>
    <row r="702">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row>
    <row r="703">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row>
    <row r="704">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row>
    <row r="70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row>
    <row r="706">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row>
    <row r="707">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row>
    <row r="708">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row>
    <row r="709">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row>
    <row r="710">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row>
    <row r="71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row>
    <row r="712">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row>
    <row r="713">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row>
    <row r="714">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row>
    <row r="71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row>
    <row r="716">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row>
    <row r="717">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row>
    <row r="718">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row>
    <row r="719">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row>
    <row r="720">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row>
    <row r="72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row>
    <row r="722">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row>
    <row r="723">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row>
    <row r="724">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row>
    <row r="7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row>
    <row r="726">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row>
    <row r="727">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row>
    <row r="728">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row>
    <row r="729">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row>
    <row r="730">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row>
    <row r="73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row>
    <row r="732">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row>
    <row r="733">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row>
    <row r="734">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row>
    <row r="73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row>
    <row r="736">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row>
    <row r="737">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row>
    <row r="738">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row>
    <row r="739">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row>
    <row r="740">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row>
    <row r="74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row>
    <row r="742">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row>
    <row r="743">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row>
    <row r="744">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row>
    <row r="74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row>
    <row r="746">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row>
    <row r="747">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row>
    <row r="748">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row>
    <row r="749">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row>
    <row r="750">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row>
    <row r="75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row>
    <row r="752">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row>
    <row r="753">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row>
    <row r="754">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row>
    <row r="75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row>
    <row r="756">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row>
    <row r="757">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row>
    <row r="758">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row>
    <row r="759">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row>
    <row r="760">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row>
    <row r="76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row>
    <row r="762">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row>
    <row r="763">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row>
    <row r="764">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row>
    <row r="76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row>
    <row r="766">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row>
    <row r="767">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row>
    <row r="768">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row>
    <row r="769">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row>
    <row r="770">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row>
    <row r="77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row>
    <row r="772">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row>
    <row r="773">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row>
    <row r="774">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row>
    <row r="77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row>
    <row r="776">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row>
    <row r="777">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row>
    <row r="778">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row>
    <row r="779">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row>
    <row r="780">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row>
    <row r="78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row>
    <row r="782">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row>
    <row r="783">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row>
    <row r="784">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row>
    <row r="78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row>
    <row r="786">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row>
    <row r="787">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row>
    <row r="788">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row>
    <row r="789">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row>
    <row r="790">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row>
    <row r="79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row>
    <row r="792">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row>
    <row r="793">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row>
    <row r="794">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row>
    <row r="79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row>
    <row r="796">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row>
    <row r="797">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row>
    <row r="798">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row>
    <row r="799">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row>
    <row r="800">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row>
    <row r="80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row>
    <row r="802">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row>
    <row r="803">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row>
    <row r="804">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row>
    <row r="80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row>
    <row r="806">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row>
    <row r="807">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row>
    <row r="808">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row>
    <row r="809">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row>
    <row r="810">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row>
    <row r="81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row>
    <row r="812">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row>
    <row r="813">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row>
    <row r="814">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row>
    <row r="81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row>
    <row r="816">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row>
    <row r="817">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row>
    <row r="818">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row>
    <row r="819">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row>
    <row r="820">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row>
    <row r="82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row>
    <row r="822">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row>
    <row r="823">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row>
    <row r="824">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row>
    <row r="8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row>
    <row r="826">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row>
    <row r="827">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row>
    <row r="828">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row>
    <row r="829">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row>
    <row r="830">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row>
    <row r="83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row>
    <row r="832">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row>
    <row r="833">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row>
    <row r="834">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row>
    <row r="83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row>
    <row r="836">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row>
    <row r="837">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row>
    <row r="838">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row>
    <row r="839">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row>
    <row r="840">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row>
    <row r="84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row>
    <row r="842">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row>
    <row r="843">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row>
    <row r="844">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row>
    <row r="84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row>
    <row r="846">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row>
    <row r="847">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row>
    <row r="848">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row>
    <row r="849">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row>
    <row r="850">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row>
    <row r="85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row>
    <row r="852">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row>
    <row r="853">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row>
    <row r="854">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row>
    <row r="85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row>
    <row r="856">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row>
    <row r="857">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row>
    <row r="858">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row>
    <row r="859">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row>
    <row r="860">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row>
    <row r="86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row>
    <row r="862">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row>
    <row r="863">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row>
    <row r="864">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row>
    <row r="86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row>
    <row r="866">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row>
    <row r="867">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row>
    <row r="868">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row>
    <row r="869">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row>
    <row r="870">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row>
    <row r="87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row>
    <row r="872">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row>
    <row r="873">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row>
    <row r="874">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row>
    <row r="87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row>
    <row r="876">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row>
    <row r="877">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row>
    <row r="878">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row>
    <row r="879">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row>
    <row r="880">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row>
    <row r="88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row>
    <row r="882">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row>
    <row r="883">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row>
    <row r="884">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row>
    <row r="88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row>
    <row r="886">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row>
    <row r="887">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row>
    <row r="888">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row>
    <row r="889">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row>
    <row r="890">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row>
    <row r="89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row>
    <row r="892">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row>
    <row r="893">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row>
    <row r="894">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row>
    <row r="89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row>
    <row r="896">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row>
    <row r="897">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row>
    <row r="898">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row>
    <row r="899">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row>
    <row r="900">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row>
    <row r="90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row>
    <row r="902">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row>
    <row r="903">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row>
    <row r="904">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row>
    <row r="90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row>
    <row r="906">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row>
    <row r="907">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row>
    <row r="908">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row>
    <row r="909">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row>
    <row r="910">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row>
    <row r="91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row>
    <row r="912">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row>
    <row r="913">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row>
    <row r="914">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row>
    <row r="91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row>
    <row r="916">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row>
    <row r="917">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row>
    <row r="918">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row>
    <row r="919">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row>
    <row r="920">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row>
    <row r="92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row>
    <row r="922">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row>
    <row r="923">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row>
    <row r="924">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row>
    <row r="9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row>
    <row r="926">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row>
    <row r="927">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row>
    <row r="928">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row>
    <row r="929">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row>
    <row r="930">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row>
    <row r="93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row>
    <row r="932">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row>
    <row r="933">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row>
    <row r="934">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row>
    <row r="93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row>
    <row r="936">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row>
    <row r="937">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row>
    <row r="938">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row>
    <row r="939">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row>
    <row r="940">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row>
    <row r="94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row>
    <row r="942">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row>
    <row r="943">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row>
    <row r="944">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row>
    <row r="94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row>
    <row r="946">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row>
    <row r="947">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row>
    <row r="948">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row>
    <row r="949">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row>
    <row r="950">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row>
    <row r="95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row>
    <row r="952">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row>
    <row r="953">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row>
    <row r="954">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row>
    <row r="955">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row>
    <row r="956">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row>
    <row r="957">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row>
    <row r="958">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row>
    <row r="959">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row>
    <row r="960">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row>
    <row r="96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row>
    <row r="962">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row>
    <row r="963">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row>
    <row r="964">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row>
    <row r="965">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row>
    <row r="966">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row>
    <row r="967">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row>
    <row r="968">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row>
    <row r="969">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row>
    <row r="970">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row>
    <row r="97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row>
    <row r="972">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row>
    <row r="973">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row>
    <row r="974">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row>
    <row r="975">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row>
    <row r="976">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row>
    <row r="977">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row>
    <row r="978">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row>
    <row r="979">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row>
    <row r="980">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row>
    <row r="98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row>
    <row r="982">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row>
    <row r="983">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row>
    <row r="984">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row>
    <row r="985">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row>
    <row r="986">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row>
    <row r="987">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row>
    <row r="988">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row>
    <row r="989">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row>
    <row r="990">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row>
    <row r="991">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row>
    <row r="992">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row>
    <row r="993">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row>
    <row r="994">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row>
    <row r="995">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row>
    <row r="996">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row>
    <row r="997">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row>
    <row r="998">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row>
    <row r="999">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row>
    <row r="1000">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row>
    <row r="100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row>
    <row r="1002">
      <c r="A1002" s="18"/>
      <c r="B1002" s="18"/>
      <c r="C1002" s="19"/>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row>
  </sheetData>
  <mergeCells count="1">
    <mergeCell ref="E21:G21"/>
  </mergeCells>
  <hyperlinks>
    <hyperlink r:id="rId1" ref="E21"/>
    <hyperlink r:id="rId2" ref="I24"/>
    <hyperlink r:id="rId3" ref="K24"/>
  </hyperlinks>
  <drawing r:id="rId4"/>
  <tableParts count="1">
    <tablePart r:id="rId6"/>
  </tableParts>
</worksheet>
</file>